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186541\OneDrive - Transnet SOC Ltd\Documents\Desktop\"/>
    </mc:Choice>
  </mc:AlternateContent>
  <xr:revisionPtr revIDLastSave="0" documentId="13_ncr:1_{264F62FB-3BEA-4966-BB4B-F1BE9C1BAB82}" xr6:coauthVersionLast="47" xr6:coauthVersionMax="47" xr10:uidLastSave="{00000000-0000-0000-0000-000000000000}"/>
  <bookViews>
    <workbookView xWindow="-120" yWindow="-120" windowWidth="20730" windowHeight="11040" activeTab="1" xr2:uid="{00000000-000D-0000-FFFF-FFFF00000000}"/>
  </bookViews>
  <sheets>
    <sheet name="SECTIONS SUMMARY" sheetId="4" r:id="rId1"/>
    <sheet name="PRELIMINARY &amp; GENERAL" sheetId="3" r:id="rId2"/>
    <sheet name="LATIMER'S LANDING" sheetId="2" r:id="rId3"/>
  </sheets>
  <externalReferences>
    <externalReference r:id="rId4"/>
    <externalReference r:id="rId5"/>
    <externalReference r:id="rId6"/>
    <externalReference r:id="rId7"/>
  </externalReferences>
  <definedNames>
    <definedName name="\0">#REF!</definedName>
    <definedName name="\a">#REF!</definedName>
    <definedName name="\B">#REF!</definedName>
    <definedName name="\d">#REF!</definedName>
    <definedName name="\e">#REF!</definedName>
    <definedName name="\f">#REF!</definedName>
    <definedName name="\h">#REF!</definedName>
    <definedName name="\i">#REF!</definedName>
    <definedName name="\j">#REF!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w">#REF!</definedName>
    <definedName name="\x">#REF!</definedName>
    <definedName name="\y">#REF!</definedName>
    <definedName name="\Z">#REF!</definedName>
    <definedName name="______M777">#REF!</definedName>
    <definedName name="____M777">#REF!</definedName>
    <definedName name="___INDEX_SHEET___ASAP_Utilities">#REF!</definedName>
    <definedName name="__M777">#REF!</definedName>
    <definedName name="_boq1">'[1]Area 1'!$B$10:$M$69</definedName>
    <definedName name="_boq19">#REF!</definedName>
    <definedName name="_boq20">#REF!</definedName>
    <definedName name="_boq21">#REF!</definedName>
    <definedName name="_boq22">#REF!</definedName>
    <definedName name="_boq23">#REF!</definedName>
    <definedName name="_boq24">#REF!</definedName>
    <definedName name="_boq25">#REF!</definedName>
    <definedName name="_boq26">#REF!</definedName>
    <definedName name="_boq27">#REF!</definedName>
    <definedName name="_boq28">#REF!</definedName>
    <definedName name="_boq29">#REF!</definedName>
    <definedName name="_boq30">#REF!</definedName>
    <definedName name="_boq31">#REF!</definedName>
    <definedName name="_boq32">#REF!</definedName>
    <definedName name="_boq33">#REF!</definedName>
    <definedName name="_boq34">#REF!</definedName>
    <definedName name="_boq35">#REF!</definedName>
    <definedName name="_boq36">#REF!</definedName>
    <definedName name="_boq37">#REF!</definedName>
    <definedName name="_boq38">#REF!</definedName>
    <definedName name="_Fill" hidden="1">#REF!</definedName>
    <definedName name="_xlnm._FilterDatabase" localSheetId="2" hidden="1">'LATIMER''S LANDING'!$F$1:$F$594</definedName>
    <definedName name="_M11">#REF!</definedName>
    <definedName name="_M13">#REF!</definedName>
    <definedName name="_M14">#REF!</definedName>
    <definedName name="_M15">#REF!</definedName>
    <definedName name="_M16">#REF!</definedName>
    <definedName name="_M17">#REF!</definedName>
    <definedName name="_M18">#REF!</definedName>
    <definedName name="_M777">#REF!</definedName>
    <definedName name="_Order1" hidden="1">255</definedName>
    <definedName name="_Order2" hidden="1">255</definedName>
    <definedName name="_Parse_Out" hidden="1">#REF!</definedName>
    <definedName name="_Sort" hidden="1">#REF!</definedName>
    <definedName name="A">#REF!</definedName>
    <definedName name="Adjustment_factor">#REF!</definedName>
    <definedName name="ALL">#REF!</definedName>
    <definedName name="ALS">#REF!</definedName>
    <definedName name="ARCHITEC">#REF!</definedName>
    <definedName name="BOND">#REF!</definedName>
    <definedName name="BOTBOX">#REF!</definedName>
    <definedName name="C_">#REF!</definedName>
    <definedName name="CA_275">#REF!</definedName>
    <definedName name="CA_320">#REF!</definedName>
    <definedName name="CA_370">#REF!</definedName>
    <definedName name="CANCEL">#REF!</definedName>
    <definedName name="CASHFLOW">#REF!</definedName>
    <definedName name="CL">#REF!</definedName>
    <definedName name="CL_275">#REF!</definedName>
    <definedName name="CL_320">#REF!</definedName>
    <definedName name="CL_370">#REF!</definedName>
    <definedName name="client">#REF!</definedName>
    <definedName name="CMO">#REF!</definedName>
    <definedName name="contract_period">#REF!</definedName>
    <definedName name="D">#REF!</definedName>
    <definedName name="DAE_ELK">#REF!</definedName>
    <definedName name="DAE_GRD">#REF!</definedName>
    <definedName name="DATA_AREA_1">#REF!</definedName>
    <definedName name="DATA_AREA_2">#REF!,#REF!</definedName>
    <definedName name="DATA_AREA_2A">#REF!,#REF!</definedName>
    <definedName name="DATA_AREA_3">#REF!,#REF!</definedName>
    <definedName name="DATA_AREA1">#REF!</definedName>
    <definedName name="DATA_AREA2">#REF!</definedName>
    <definedName name="DAYS">#REF!</definedName>
    <definedName name="DB">#REF!</definedName>
    <definedName name="Default_unit">#REF!</definedName>
    <definedName name="Description">#REF!</definedName>
    <definedName name="dis">#REF!</definedName>
    <definedName name="disb">#REF!</definedName>
    <definedName name="DLYN">#N/A</definedName>
    <definedName name="DOTPRINT">#REF!</definedName>
    <definedName name="DOUBLE_H.S_ASS">#REF!</definedName>
    <definedName name="DROP">#REF!</definedName>
    <definedName name="Earned">#REF!</definedName>
    <definedName name="EqtLibrary">'[2]Equipment Library'!$A$2:$J$931</definedName>
    <definedName name="Estimate_total">#REF!</definedName>
    <definedName name="EXEREP">#REF!</definedName>
    <definedName name="exsumm">#REF!</definedName>
    <definedName name="_xlnm.Extract">[3]BILL!$K$3:$K$16</definedName>
    <definedName name="Extract_MI">[3]BILL!$K$3:$K$16</definedName>
    <definedName name="FEECALC">#REF!</definedName>
    <definedName name="Fees">#REF!</definedName>
    <definedName name="Fees_Cash_Flow">#REF!</definedName>
    <definedName name="fees1">#REF!</definedName>
    <definedName name="FIN">#REF!</definedName>
    <definedName name="FLAG">#REF!</definedName>
    <definedName name="FMO">#REF!</definedName>
    <definedName name="FOUND">#REF!</definedName>
    <definedName name="GJ">#REF!</definedName>
    <definedName name="GRAFPRINT">#REF!</definedName>
    <definedName name="H.S_ASS">#REF!</definedName>
    <definedName name="H_B_KOSTE">#REF!</definedName>
    <definedName name="H_B_SKED">#REF!</definedName>
    <definedName name="H_BRON">#REF!</definedName>
    <definedName name="HEAD2">#REF!</definedName>
    <definedName name="HEADER">#REF!</definedName>
    <definedName name="HEADING">#REF!</definedName>
    <definedName name="INVOICE_2">#REF!</definedName>
    <definedName name="INVOIVE_1">#REF!</definedName>
    <definedName name="Item_rounding">#REF!</definedName>
    <definedName name="Labour">#REF!</definedName>
    <definedName name="LENJANE">#REF!</definedName>
    <definedName name="loc_factor">#REF!</definedName>
    <definedName name="location">#REF!</definedName>
    <definedName name="Location_factor">#REF!</definedName>
    <definedName name="LYN">#N/A</definedName>
    <definedName name="M">#REF!</definedName>
    <definedName name="MAK">#REF!</definedName>
    <definedName name="MANURE">#REF!</definedName>
    <definedName name="MAST">#REF!</definedName>
    <definedName name="mat_factor">#REF!</definedName>
    <definedName name="MAT_TOGGLE">#REF!</definedName>
    <definedName name="MAT_UNIT_TOGGLE">#REF!</definedName>
    <definedName name="mh">#REF!</definedName>
    <definedName name="Muzi">#REF!</definedName>
    <definedName name="NLQPRINT">#REF!</definedName>
    <definedName name="NUL">#N/A</definedName>
    <definedName name="O_H_LAB">#REF!</definedName>
    <definedName name="O_H_MAT">#REF!</definedName>
    <definedName name="O_H_OTHER">#REF!</definedName>
    <definedName name="O_H_PLANT">#REF!</definedName>
    <definedName name="O_H_TOG">#REF!</definedName>
    <definedName name="O_L">#REF!</definedName>
    <definedName name="OFF_AND_STORE">#REF!</definedName>
    <definedName name="OHTE">#REF!</definedName>
    <definedName name="OHTE1">#REF!</definedName>
    <definedName name="p">#REF!</definedName>
    <definedName name="P_COST">#REF!</definedName>
    <definedName name="PAGE1">#REF!</definedName>
    <definedName name="PAGE2">#REF!</definedName>
    <definedName name="PAGE3">#REF!</definedName>
    <definedName name="PAINT">#REF!</definedName>
    <definedName name="paint_loc_factor">#REF!</definedName>
    <definedName name="paint_mat_factor">#REF!</definedName>
    <definedName name="PERSENT">#REF!</definedName>
    <definedName name="PNT_BLOCK">#REF!</definedName>
    <definedName name="PO">#REF!</definedName>
    <definedName name="PPO">#REF!</definedName>
    <definedName name="PPO_D.H.S">#REF!</definedName>
    <definedName name="PPO_H.S">#REF!</definedName>
    <definedName name="PPO_S.A">#REF!</definedName>
    <definedName name="_xlnm.Print_Area" localSheetId="2">'LATIMER''S LANDING'!$A$1:$G$594</definedName>
    <definedName name="_xlnm.Print_Area" localSheetId="0">'SECTIONS SUMMARY'!$A$1:$G$52</definedName>
    <definedName name="_xlnm.Print_Area">#REF!</definedName>
    <definedName name="Print_Area_MI">#REF!</definedName>
    <definedName name="print_area2_mi">#REF!</definedName>
    <definedName name="_xlnm.Print_Titles" localSheetId="2">'LATIMER''S LANDING'!$1:$1</definedName>
    <definedName name="_xlnm.Print_Titles" localSheetId="1">'PRELIMINARY &amp; GENERAL'!$1:$1</definedName>
    <definedName name="_xlnm.Print_Titles" localSheetId="0">'SECTIONS SUMMARY'!$2:$2</definedName>
    <definedName name="_xlnm.Print_Titles">#REF!</definedName>
    <definedName name="PRINT_TITLES_MI">#REF!</definedName>
    <definedName name="Prof_fees">#REF!</definedName>
    <definedName name="PROJ_DURATION">#REF!</definedName>
    <definedName name="project">#REF!</definedName>
    <definedName name="PROJFIN">#REF!</definedName>
    <definedName name="QUANTITY">#REF!</definedName>
    <definedName name="RAMING_AANHEF">#N/A</definedName>
    <definedName name="Rates">#REF!</definedName>
    <definedName name="Ref">#REF!</definedName>
    <definedName name="REGIST">#REF!</definedName>
    <definedName name="Report_for">#REF!</definedName>
    <definedName name="Risk_Item_Rounding">#REF!</definedName>
    <definedName name="RiskAutoStopPercChange">1.5</definedName>
    <definedName name="RiskCollectDistributionSamples">2</definedName>
    <definedName name="RiskExcelReportsGoInNewWorkbook">TRUE</definedName>
    <definedName name="RiskExcelReportsToGenerate">6176</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L">#REF!</definedName>
    <definedName name="Room_data">#REF!</definedName>
    <definedName name="S">#REF!</definedName>
    <definedName name="S.A_ASS">#REF!</definedName>
    <definedName name="S_COST">#REF!</definedName>
    <definedName name="SET_UC_BOX">#REF!</definedName>
    <definedName name="SIGNALS">#REF!</definedName>
    <definedName name="sort" hidden="1">#REF!</definedName>
    <definedName name="SPREAD">#REF!</definedName>
    <definedName name="STAY">#REF!</definedName>
    <definedName name="Sub_Total_CAPEX___Ongoing_CAPEX">#REF!</definedName>
    <definedName name="SUBS">#N/A</definedName>
    <definedName name="SUBTOTALS">#N/A</definedName>
    <definedName name="SUM">[4]Computer!$C$1:$F$54</definedName>
    <definedName name="SUMMARY">#REF!</definedName>
    <definedName name="SUMMARY_PAGE">#REF!</definedName>
    <definedName name="T">#REF!</definedName>
    <definedName name="TABLEFEE">#REF!</definedName>
    <definedName name="TENDER_AANHEF">#REF!</definedName>
    <definedName name="TOOLS">#REF!</definedName>
    <definedName name="TRACKWRK">#REF!</definedName>
    <definedName name="TRANSFER">#N/A</definedName>
    <definedName name="TYDKOSTE">#REF!</definedName>
    <definedName name="UNIT">#REF!</definedName>
    <definedName name="UPDATE">#REF!</definedName>
    <definedName name="USTA">#REF!</definedName>
    <definedName name="VERT">#REF!</definedName>
    <definedName name="VRAE1">#REF!</definedName>
    <definedName name="VRAE2">#REF!</definedName>
    <definedName name="W">#REF!</definedName>
    <definedName name="WATER_LIGHTS">#REF!</definedName>
    <definedName name="WDIST">#REF!</definedName>
    <definedName name="X">#REF!</definedName>
    <definedName name="XANSWERS">#REF!</definedName>
    <definedName name="Z">#REF!</definedName>
    <definedName name="ZANSWER">#REF!</definedName>
    <definedName name="ZAR_per_EURO">#REF!</definedName>
    <definedName name="zar_per_hou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8" i="2" l="1"/>
  <c r="G221" i="2"/>
  <c r="G219" i="2"/>
  <c r="E396" i="2" l="1"/>
  <c r="E390" i="2"/>
  <c r="E388" i="2"/>
  <c r="E386" i="2"/>
  <c r="E384" i="2"/>
  <c r="E424" i="2"/>
  <c r="E422" i="2"/>
  <c r="E420" i="2"/>
  <c r="E418" i="2"/>
  <c r="E402" i="2"/>
  <c r="E404" i="2" l="1"/>
  <c r="E408" i="2"/>
  <c r="E406" i="2"/>
  <c r="C131" i="3" l="1"/>
  <c r="C129" i="3"/>
  <c r="C434" i="2" l="1"/>
  <c r="C37" i="4" s="1"/>
  <c r="C432" i="2"/>
  <c r="C35" i="4" s="1"/>
  <c r="C430" i="2"/>
  <c r="C33" i="4" s="1"/>
  <c r="C341" i="2"/>
  <c r="C31" i="4" s="1"/>
  <c r="C339" i="2"/>
  <c r="C29" i="4" s="1"/>
  <c r="C337" i="2"/>
  <c r="C27" i="4" s="1"/>
  <c r="C335" i="2"/>
  <c r="C25" i="4" s="1"/>
  <c r="C548" i="2" l="1"/>
  <c r="C41" i="4" s="1"/>
  <c r="C546" i="2"/>
  <c r="C39" i="4" s="1"/>
  <c r="C235" i="2" l="1"/>
  <c r="C233" i="2"/>
  <c r="C62" i="2"/>
  <c r="G94" i="3" l="1"/>
  <c r="G93" i="3"/>
  <c r="G92" i="3"/>
  <c r="G91" i="3"/>
  <c r="G90" i="3"/>
  <c r="G89" i="3"/>
  <c r="G88" i="3"/>
  <c r="G87" i="3"/>
  <c r="G86" i="3"/>
  <c r="G85" i="3"/>
  <c r="G83" i="3"/>
  <c r="G73" i="3"/>
  <c r="G63" i="3"/>
  <c r="G47" i="3"/>
  <c r="G37" i="3"/>
  <c r="G27" i="3"/>
  <c r="G17" i="3"/>
  <c r="G101" i="3" l="1"/>
  <c r="G99" i="3"/>
  <c r="G38" i="3" l="1"/>
  <c r="G39" i="3"/>
  <c r="G40" i="3"/>
  <c r="G41" i="3"/>
  <c r="G42" i="3"/>
  <c r="G43" i="3"/>
  <c r="G44" i="3"/>
  <c r="G45" i="3"/>
  <c r="G46" i="3"/>
  <c r="G58" i="3"/>
  <c r="G79" i="3"/>
  <c r="G82" i="3"/>
  <c r="G84" i="3"/>
  <c r="G95" i="3"/>
  <c r="G96" i="3"/>
  <c r="G97" i="3"/>
  <c r="C7" i="4" l="1"/>
  <c r="C9" i="4"/>
  <c r="C23" i="4"/>
  <c r="C21" i="4"/>
  <c r="C231" i="2"/>
  <c r="C19" i="4" s="1"/>
  <c r="C229" i="2"/>
  <c r="C17" i="4" s="1"/>
  <c r="C30" i="4"/>
  <c r="C15" i="4" l="1"/>
  <c r="C60" i="2"/>
  <c r="C13" i="4" s="1"/>
  <c r="C58" i="2"/>
  <c r="C11" i="4" l="1"/>
  <c r="G68" i="3" l="1"/>
  <c r="G67" i="3"/>
  <c r="G33" i="3"/>
  <c r="G81" i="3" l="1"/>
  <c r="G80" i="3"/>
  <c r="G78" i="3"/>
  <c r="G77" i="3"/>
  <c r="G75" i="3"/>
  <c r="G74" i="3"/>
  <c r="G72" i="3"/>
  <c r="G71" i="3"/>
  <c r="G70" i="3"/>
  <c r="G69" i="3"/>
  <c r="G66" i="3"/>
  <c r="G65" i="3"/>
  <c r="G64" i="3"/>
  <c r="G60" i="3"/>
  <c r="G36" i="3"/>
  <c r="G35" i="3"/>
  <c r="G32" i="3"/>
  <c r="G31" i="3"/>
  <c r="G30" i="3"/>
  <c r="G29" i="3"/>
  <c r="G28" i="3"/>
  <c r="G26" i="3"/>
  <c r="G25" i="3"/>
  <c r="G24" i="3"/>
  <c r="G23" i="3"/>
  <c r="G21" i="3"/>
  <c r="G20" i="3"/>
  <c r="G19" i="3"/>
  <c r="G121" i="3" l="1"/>
  <c r="G135" i="3" s="1"/>
  <c r="G61" i="3"/>
  <c r="G133" i="3" s="1"/>
  <c r="G178" i="3" l="1"/>
</calcChain>
</file>

<file path=xl/sharedStrings.xml><?xml version="1.0" encoding="utf-8"?>
<sst xmlns="http://schemas.openxmlformats.org/spreadsheetml/2006/main" count="568" uniqueCount="384">
  <si>
    <t>Preliminaries</t>
  </si>
  <si>
    <t>Description</t>
  </si>
  <si>
    <t>Unit</t>
  </si>
  <si>
    <t>Qty</t>
  </si>
  <si>
    <t>Rate</t>
  </si>
  <si>
    <t>Amount</t>
  </si>
  <si>
    <t>The agreement applicable to this contract is the "NEC 3 Engineering and Construction Contract June 2005" (with amendments April 2013)</t>
  </si>
  <si>
    <t xml:space="preserve">Tenderers are referred to the Payment Clause (Clause 5) of the  "NEC 3 Engineering and Construction Contract June 2005" (with amendments April 2013) </t>
  </si>
  <si>
    <t>FIXED CHARGE ITEMS</t>
  </si>
  <si>
    <t>Contractual requirements</t>
  </si>
  <si>
    <t>Sum</t>
  </si>
  <si>
    <t>Ablution and latrine facilities</t>
  </si>
  <si>
    <t>Tools and equipment</t>
  </si>
  <si>
    <t>Removal of site establishment</t>
  </si>
  <si>
    <t>TIME RELATED ITEMS</t>
  </si>
  <si>
    <t>COLLECTIONS</t>
  </si>
  <si>
    <t>Total Collections Carried to Section Summary</t>
  </si>
  <si>
    <t>m</t>
  </si>
  <si>
    <t>SECTION SUMMARY</t>
  </si>
  <si>
    <t>Carried to Collections</t>
  </si>
  <si>
    <t>Carried to Collection</t>
  </si>
  <si>
    <t>no</t>
  </si>
  <si>
    <t>sum</t>
  </si>
  <si>
    <t>BILL NO.1: PRELIMINARIES &amp; GENERAL</t>
  </si>
  <si>
    <t>Payment
Ref.</t>
  </si>
  <si>
    <t>Item 
No</t>
  </si>
  <si>
    <t xml:space="preserve">Facilities for the Engineer </t>
  </si>
  <si>
    <t xml:space="preserve">Furnished Offices </t>
  </si>
  <si>
    <t xml:space="preserve">Telephone </t>
  </si>
  <si>
    <t xml:space="preserve">Nameboards </t>
  </si>
  <si>
    <t xml:space="preserve">Facilities for Contractor </t>
  </si>
  <si>
    <t>Offices and storage sheds</t>
  </si>
  <si>
    <t>Workshops</t>
  </si>
  <si>
    <t>Water, electricity and communications</t>
  </si>
  <si>
    <t>Access and access control</t>
  </si>
  <si>
    <t xml:space="preserve">Plant </t>
  </si>
  <si>
    <t xml:space="preserve">Other Fixed Charged Obligations </t>
  </si>
  <si>
    <t>SCHEDULED TIME RELATED ITEMS</t>
  </si>
  <si>
    <t xml:space="preserve">Operation and maintenance of facilities on site for duration of the contract construction except where stated. </t>
  </si>
  <si>
    <t xml:space="preserve">Furnished offices </t>
  </si>
  <si>
    <t xml:space="preserve">Name boards </t>
  </si>
  <si>
    <t>8.3.1</t>
  </si>
  <si>
    <t>8.3.2</t>
  </si>
  <si>
    <t>8.3.2.1</t>
  </si>
  <si>
    <t xml:space="preserve"> a)</t>
  </si>
  <si>
    <t>b)</t>
  </si>
  <si>
    <t>c)</t>
  </si>
  <si>
    <t>8.3.2.2</t>
  </si>
  <si>
    <t>e)</t>
  </si>
  <si>
    <t>f)</t>
  </si>
  <si>
    <t>8.3.3</t>
  </si>
  <si>
    <t>8.3.4</t>
  </si>
  <si>
    <t>g)</t>
  </si>
  <si>
    <t xml:space="preserve">Facilities for the Contractor </t>
  </si>
  <si>
    <t>Offices and storage</t>
  </si>
  <si>
    <t xml:space="preserve">Supervision for the duration of construction </t>
  </si>
  <si>
    <t xml:space="preserve">Company and head office overheads duration of construction </t>
  </si>
  <si>
    <t>Other time related obligations</t>
  </si>
  <si>
    <t>8.4.1</t>
  </si>
  <si>
    <t>8.4.2</t>
  </si>
  <si>
    <t>8.4.2.1</t>
  </si>
  <si>
    <t xml:space="preserve"> b)</t>
  </si>
  <si>
    <t>8.4.2.2</t>
  </si>
  <si>
    <t xml:space="preserve"> e)</t>
  </si>
  <si>
    <t xml:space="preserve"> f)</t>
  </si>
  <si>
    <t xml:space="preserve"> g)</t>
  </si>
  <si>
    <t>8.4.3</t>
  </si>
  <si>
    <t>8.4.4</t>
  </si>
  <si>
    <t>8.4.5</t>
  </si>
  <si>
    <t>The Tenderer is referred to the relevant Clauses in the separate document SANS 1200 A and to the Supplementary Preambles which are incorporated in this Bill.</t>
  </si>
  <si>
    <t>Compliance with Environmental Management Requirements</t>
  </si>
  <si>
    <t>Compliance with Health and Safety Requirements</t>
  </si>
  <si>
    <t>Wooden piles</t>
  </si>
  <si>
    <t xml:space="preserve">Demolition, breaking up and removal of existing structures off site. Removed material to be disposed according to employer's instructions. </t>
  </si>
  <si>
    <t>SECTION 2: PILING WORKS</t>
  </si>
  <si>
    <t>Establishment on Site for Piling</t>
  </si>
  <si>
    <t>Move Equipment to and set up at each Pile Position</t>
  </si>
  <si>
    <t>BILL NO 2: PILE INSTALLATION</t>
  </si>
  <si>
    <t>Installation of 600mm diameter piles in seabed to succesive depth of 0m-10m</t>
  </si>
  <si>
    <t>40Mpa concrete cast in-situ piles (lower deck)</t>
  </si>
  <si>
    <t>40Mpa concrete cast in-situ piles (higher deck)</t>
  </si>
  <si>
    <t>Pile driving</t>
  </si>
  <si>
    <t>Pile tests</t>
  </si>
  <si>
    <t>Pile test on temporary pile to be performed as per  given Specifications</t>
  </si>
  <si>
    <t>Welding of piles to suit construction requirements and approved WPS</t>
  </si>
  <si>
    <t>Concrete</t>
  </si>
  <si>
    <t>SECTION 3: CONCRETE WORKS</t>
  </si>
  <si>
    <t>BILL NO 1: PRE-CAST CONCRETE</t>
  </si>
  <si>
    <t xml:space="preserve">Supply and pre-cast 40 MPa marine grade concrete, including formwork and finishes for the following pre-cast items: </t>
  </si>
  <si>
    <t>m³</t>
  </si>
  <si>
    <t>Transport and placement of pre-cast units into the works:</t>
  </si>
  <si>
    <t>0.6 x 1.0 beams</t>
  </si>
  <si>
    <t>0.9 x 1.0 beams</t>
  </si>
  <si>
    <t>0.8 x 1.0 beams</t>
  </si>
  <si>
    <t>Dog-bone beams</t>
  </si>
  <si>
    <t>Fender panels</t>
  </si>
  <si>
    <t>Pile caps</t>
  </si>
  <si>
    <t>Reinforcement</t>
  </si>
  <si>
    <t>High yield reinforcement for pre-cast items, supply and fixing</t>
  </si>
  <si>
    <t xml:space="preserve">Supply and insitu 40 MPa marine grade concrete, including formwork and finishes for the following pre-cast items: </t>
  </si>
  <si>
    <t>40 MPa tremie concrete infill to tubular steel piles (full length)</t>
  </si>
  <si>
    <t>Cast in situ concrete (connection between piles and cross-beams). 40 MPa supply and place</t>
  </si>
  <si>
    <t>Cast in situ concrete (to dog-bone beam level). 40 MPa supply and place</t>
  </si>
  <si>
    <t>Cast in situ concrete anchor beam ( upper landing + lower landing). 40 Mpa supply and place.</t>
  </si>
  <si>
    <t>Extra over item for concrete cast under water</t>
  </si>
  <si>
    <t>Infill concrete</t>
  </si>
  <si>
    <t>Higher landing</t>
  </si>
  <si>
    <t>High yield reinforcement to tremie concrete supply and fixing.</t>
  </si>
  <si>
    <t xml:space="preserve">High yield reinforcement to cast-in-situ concrete, supply and fixing </t>
  </si>
  <si>
    <t>High yield reinforcement to infill concrete</t>
  </si>
  <si>
    <t>BILL NO 2: INSITU CONCRETE</t>
  </si>
  <si>
    <t>Jetty furniture</t>
  </si>
  <si>
    <t>10 ton bollard, supply and install complete</t>
  </si>
  <si>
    <t>No</t>
  </si>
  <si>
    <t>BILL NO 1: RUBBER FENDERS</t>
  </si>
  <si>
    <t>0.85 x 1.0 beams</t>
  </si>
  <si>
    <t>Supply and deliver to site (in 12 m lengths each) 585 m total pile length Tubular steel piles of 600 mm diameter and 16 mm wall thickness according to specification.</t>
  </si>
  <si>
    <t>Install and remove temporary casing for 600mm diameter piles at an average depth 12m</t>
  </si>
  <si>
    <t>Pile driving sand</t>
  </si>
  <si>
    <t>Pile driving soft rock</t>
  </si>
  <si>
    <t>month</t>
  </si>
  <si>
    <t xml:space="preserve">month </t>
  </si>
  <si>
    <t xml:space="preserve"> </t>
  </si>
  <si>
    <t>Steel works</t>
  </si>
  <si>
    <t>Rubber works</t>
  </si>
  <si>
    <t xml:space="preserve">Supply and install DD-Fender as per specification  </t>
  </si>
  <si>
    <t>Supply and install Tyre fender as per specification</t>
  </si>
  <si>
    <t xml:space="preserve">Supply and install galvanised TFC 160 x 65 </t>
  </si>
  <si>
    <t>BILL NO 2: TIMBER CLADDING</t>
  </si>
  <si>
    <t>BILL NO 3: SERVICES</t>
  </si>
  <si>
    <t>Supply and place electricity duct to jetty</t>
  </si>
  <si>
    <t xml:space="preserve">Supply and lay water duct to jetty </t>
  </si>
  <si>
    <t>Levelling of material to the required depth</t>
  </si>
  <si>
    <t>Grade A10 geotextile</t>
  </si>
  <si>
    <t>m²</t>
  </si>
  <si>
    <t>Ground material</t>
  </si>
  <si>
    <t>Geotextile</t>
  </si>
  <si>
    <t>Density tests</t>
  </si>
  <si>
    <t>no.</t>
  </si>
  <si>
    <t>1</t>
  </si>
  <si>
    <t>1.1</t>
  </si>
  <si>
    <t>2</t>
  </si>
  <si>
    <t>2.1</t>
  </si>
  <si>
    <t>70mm² 4 core</t>
  </si>
  <si>
    <t>2.2</t>
  </si>
  <si>
    <t>25mm² 4 core</t>
  </si>
  <si>
    <t>2.3</t>
  </si>
  <si>
    <t>4mm² 2 core</t>
  </si>
  <si>
    <t>2.4</t>
  </si>
  <si>
    <t>2.5mm² 2 core rubber insulated flexible cable</t>
  </si>
  <si>
    <t>3</t>
  </si>
  <si>
    <t>Supply and installation of cable termination kits. Glands shall be equal or similar approved to CCG IP Plus with corrosion guard and captive cone accersories.</t>
  </si>
  <si>
    <t>3.1</t>
  </si>
  <si>
    <t>No. 5</t>
  </si>
  <si>
    <t>3.2</t>
  </si>
  <si>
    <t>No. 3</t>
  </si>
  <si>
    <t>3.3</t>
  </si>
  <si>
    <t>No. 1</t>
  </si>
  <si>
    <t>4</t>
  </si>
  <si>
    <t>(Distribution kiosks shall be bonded to ground potential through 25mm² insulated green/yellow earth wire via kiosks mounting botls)</t>
  </si>
  <si>
    <t>4.1</t>
  </si>
  <si>
    <t xml:space="preserve">IP 65 Floor standing powder coated, 304 Stainless Steel, bottom entry low voltage distribution kiosk 1 equiped as specified on  drawing:1125637-1-000-E-LA-0001-02-0A TD and in acoordance to SANS 10142 -1. </t>
  </si>
  <si>
    <t xml:space="preserve">Contractor shall make an allowance for about 1000lenghtx500width x50mm above ground concrete plinth. Exact plinth parameters shall be co-ordintaed with proposed kiosk 1 shop drawing. </t>
  </si>
  <si>
    <t>Item</t>
  </si>
  <si>
    <t xml:space="preserve">IP 65 Floor standing powder coated, 304 Stainless Steel, bottom entry low voltage distribution kiosk 2 with equipment as specified on  drawing:1125637-1-000-E-LA-0001-02-0A TD and in accordance to SANS 10142 -1. </t>
  </si>
  <si>
    <t>5</t>
  </si>
  <si>
    <t>5.1</t>
  </si>
  <si>
    <t xml:space="preserve">Supply and installation of IP 66, 213W LED luminaire. Luminaire shall be equal or similar approved to Beka LEDlume Midi LED 213W Optic 5119. </t>
  </si>
  <si>
    <t>5.2</t>
  </si>
  <si>
    <t xml:space="preserve">Supply and installation of Hot-dipped galvanised side by side entry Spigot (88x42x150x2/15°)  </t>
  </si>
  <si>
    <t>5.3</t>
  </si>
  <si>
    <t xml:space="preserve">Supply and installation of glass fibre pole complying to SANS 1749 and grey colour finishing. Access door shall be at least 1000mm above finished floor. Poles shall be equal or similar approved to BEKA poles 187660. </t>
  </si>
  <si>
    <t>Supply and installation of 400x300mmx20mm Hot dipped galvanised gland plate with 22mm mounting holes and 150mm cable entry hole. Gland shall br provided with M16 stainless steel mounting bolts.</t>
  </si>
  <si>
    <t>6</t>
  </si>
  <si>
    <t>6.1</t>
  </si>
  <si>
    <t xml:space="preserve">Allowance for tesing and commisioning of the complete electrical installation by an approved/licensed installation electrician in in accordance to SANS 10142-1 in the presence of Transnet Electrical design engineer.   </t>
  </si>
  <si>
    <t>6.2</t>
  </si>
  <si>
    <t>Provision of Compliance certificate "COC's" for low voltage distribution kiosks.</t>
  </si>
  <si>
    <t>Miscelaneous Items</t>
  </si>
  <si>
    <t>7.1</t>
  </si>
  <si>
    <t xml:space="preserve">Three sets of manuals, software, drawings and equipment test certificates. One sets in plastic sleeves and "as built" of electrical infrastructure in AutoCad format. </t>
  </si>
  <si>
    <t>BILL NO 1: ELECTRICAL WORKS</t>
  </si>
  <si>
    <t>Additions to the existing TNPA substation</t>
  </si>
  <si>
    <t>SECTION 4: DECK WORKS</t>
  </si>
  <si>
    <t>BILL NO 1: SCOUR PROTECTION</t>
  </si>
  <si>
    <t>SECTION 5: LAND &amp; MARINE WORKS</t>
  </si>
  <si>
    <t>BILL NO 2: PAVING, EXCAVATION AND BACKFILLING</t>
  </si>
  <si>
    <t xml:space="preserve">SECTION 6: ELECTRICAL </t>
  </si>
  <si>
    <t>Cabling</t>
  </si>
  <si>
    <t>Terminations</t>
  </si>
  <si>
    <t>Low Voltage Distribution Kiosks</t>
  </si>
  <si>
    <t>Luminaires</t>
  </si>
  <si>
    <t>Testing and Commissioning</t>
  </si>
  <si>
    <t>0.85 x 1.0 x 5.5m edge longitudinal  beams</t>
  </si>
  <si>
    <t>0.6 x 1.0 x 5.5m  edge longitudinal  beams</t>
  </si>
  <si>
    <t>0.85 x 1.0 x 5.6m internal longitudinal beams</t>
  </si>
  <si>
    <t>0.6 x 1.0 x 5.6m internal longitudinal beams</t>
  </si>
  <si>
    <t>0.85 x 1.0 x 6.0m lower landing longitudinal beam</t>
  </si>
  <si>
    <t>0.85 x 1.0 x 5.4m lower landing longitudinal beam</t>
  </si>
  <si>
    <t>0.9 x 1.0 x 4.1m edge cross beams</t>
  </si>
  <si>
    <t>0.8 x (1000/650) x 4.1m internal cross beams</t>
  </si>
  <si>
    <t>0.9 x 1.0 x 6.24m lower landing cross beams</t>
  </si>
  <si>
    <t>Type A dog-bone beams</t>
  </si>
  <si>
    <t>Type B dog-bone beams</t>
  </si>
  <si>
    <t>Type C dog-bone beams</t>
  </si>
  <si>
    <t>1.2</t>
  </si>
  <si>
    <t>Cladding</t>
  </si>
  <si>
    <t>SECTION 1: PRELIMINARIES &amp; GENERAL</t>
  </si>
  <si>
    <t>Backfill and Compaction (95% MOD AASHTO)</t>
  </si>
  <si>
    <t>Placement of rock 120mm (Dn 50)</t>
  </si>
  <si>
    <t>Concrete pavement</t>
  </si>
  <si>
    <t>Tie bars</t>
  </si>
  <si>
    <t>Concrete block Pavement</t>
  </si>
  <si>
    <t>Excavation</t>
  </si>
  <si>
    <t>Joints</t>
  </si>
  <si>
    <t>BILL NO 3: JETTY FURNITURE</t>
  </si>
  <si>
    <t>Sub Total</t>
  </si>
  <si>
    <t>SECTION 7: CONTRACT SKILLS DEVELOPMENT GOALS (CSDG)</t>
  </si>
  <si>
    <t>%</t>
  </si>
  <si>
    <t>Enterprise Development</t>
  </si>
  <si>
    <t>Enterprise Development of Targeted Enterprise or JV partners as Published in Gazette Notice No.36190 of 25 February 2013</t>
  </si>
  <si>
    <t>Needs Analysis and Enterprise Development Plan per Targeted Enterprise</t>
  </si>
  <si>
    <t>Monitoring and Interim reporting per targeted enterprise</t>
  </si>
  <si>
    <t>Project Completion report per Targeted Enterprise</t>
  </si>
  <si>
    <t>Per Quarter</t>
  </si>
  <si>
    <t>8,4,6</t>
  </si>
  <si>
    <t>8.4.7</t>
  </si>
  <si>
    <t xml:space="preserve">SCHEDULED FIXED- CHARGE ITEMS </t>
  </si>
  <si>
    <t>Grand Total 
( To be Carried to form of offer)</t>
  </si>
  <si>
    <t xml:space="preserve"> c)</t>
  </si>
  <si>
    <t xml:space="preserve"> d)</t>
  </si>
  <si>
    <t>d)</t>
  </si>
  <si>
    <t>SANS 1200 A</t>
  </si>
  <si>
    <t>3.4</t>
  </si>
  <si>
    <t>6.3</t>
  </si>
  <si>
    <t>7.2</t>
  </si>
  <si>
    <t>7.3</t>
  </si>
  <si>
    <t>7.4</t>
  </si>
  <si>
    <t>8</t>
  </si>
  <si>
    <t>8.1</t>
  </si>
  <si>
    <t>9</t>
  </si>
  <si>
    <t>9.1</t>
  </si>
  <si>
    <t>10</t>
  </si>
  <si>
    <t>10.1</t>
  </si>
  <si>
    <t>6.1.1</t>
  </si>
  <si>
    <t>6.1.2</t>
  </si>
  <si>
    <t>6.1.3</t>
  </si>
  <si>
    <t>6.1.4</t>
  </si>
  <si>
    <t>6.1.5</t>
  </si>
  <si>
    <t>6.1.6</t>
  </si>
  <si>
    <t>6.1.7</t>
  </si>
  <si>
    <t>6.1.8</t>
  </si>
  <si>
    <t>6.1.9</t>
  </si>
  <si>
    <t>6.1.10</t>
  </si>
  <si>
    <t>6.1.11</t>
  </si>
  <si>
    <t>6.1.12</t>
  </si>
  <si>
    <t>6.1.13</t>
  </si>
  <si>
    <t>6.1.14</t>
  </si>
  <si>
    <t>6.2.1</t>
  </si>
  <si>
    <t>6.2.2</t>
  </si>
  <si>
    <t>6.2.3</t>
  </si>
  <si>
    <t>6.2.4</t>
  </si>
  <si>
    <t>6.2.5</t>
  </si>
  <si>
    <t>6.2.6</t>
  </si>
  <si>
    <t>6.2.7</t>
  </si>
  <si>
    <t>6.3.1</t>
  </si>
  <si>
    <t>7.1.1</t>
  </si>
  <si>
    <t>7.2.1</t>
  </si>
  <si>
    <t>7.2.2</t>
  </si>
  <si>
    <t>7.2.3</t>
  </si>
  <si>
    <t>7.3.1</t>
  </si>
  <si>
    <t>7.4.1</t>
  </si>
  <si>
    <t>7.4.2</t>
  </si>
  <si>
    <t>7.4.3</t>
  </si>
  <si>
    <t>8.1.1</t>
  </si>
  <si>
    <t>8.1.2</t>
  </si>
  <si>
    <t>9.2</t>
  </si>
  <si>
    <t>9.1.1</t>
  </si>
  <si>
    <t>9.2.1</t>
  </si>
  <si>
    <t>9.2.2</t>
  </si>
  <si>
    <t>10.1.1</t>
  </si>
  <si>
    <t>10.1.2</t>
  </si>
  <si>
    <t>12.1.1</t>
  </si>
  <si>
    <t>12.1.2</t>
  </si>
  <si>
    <t>12.1.3</t>
  </si>
  <si>
    <t>12.2.1</t>
  </si>
  <si>
    <t>13.1.1</t>
  </si>
  <si>
    <t>13.3.1</t>
  </si>
  <si>
    <t>13.3.2</t>
  </si>
  <si>
    <t>13.3.3</t>
  </si>
  <si>
    <t>13.3.4</t>
  </si>
  <si>
    <t>13.3.5</t>
  </si>
  <si>
    <t>13.2.1</t>
  </si>
  <si>
    <t>13.2.2</t>
  </si>
  <si>
    <t>13.2.3</t>
  </si>
  <si>
    <t>13.2.4</t>
  </si>
  <si>
    <t>13.2.5</t>
  </si>
  <si>
    <t>13.2.6</t>
  </si>
  <si>
    <t>14.1.1</t>
  </si>
  <si>
    <t>14.2.1</t>
  </si>
  <si>
    <t>14.2.2</t>
  </si>
  <si>
    <t>14.2.3</t>
  </si>
  <si>
    <t>14.2.4</t>
  </si>
  <si>
    <t>14.3.1</t>
  </si>
  <si>
    <t>14.3.2</t>
  </si>
  <si>
    <t>14.3.3</t>
  </si>
  <si>
    <t>14.4.1</t>
  </si>
  <si>
    <t>14.4.2</t>
  </si>
  <si>
    <t>14.4.3</t>
  </si>
  <si>
    <t>14.5.1</t>
  </si>
  <si>
    <t>14.5.2</t>
  </si>
  <si>
    <t>14.5.3</t>
  </si>
  <si>
    <t>14.5.4</t>
  </si>
  <si>
    <t>14.6.1</t>
  </si>
  <si>
    <t>14.6.2</t>
  </si>
  <si>
    <t>14.7.1</t>
  </si>
  <si>
    <t>13.1.8</t>
  </si>
  <si>
    <t>13.1.7</t>
  </si>
  <si>
    <t>13.1.6</t>
  </si>
  <si>
    <t>13.1.5</t>
  </si>
  <si>
    <t>13.1.4</t>
  </si>
  <si>
    <t>13.1.3</t>
  </si>
  <si>
    <t>13.1.2</t>
  </si>
  <si>
    <t>Construction pavement</t>
  </si>
  <si>
    <t>2.1.1</t>
  </si>
  <si>
    <t>2.1.2</t>
  </si>
  <si>
    <t>2.1.3</t>
  </si>
  <si>
    <t>2.2.1</t>
  </si>
  <si>
    <t>2.2.2</t>
  </si>
  <si>
    <t>2.2.3</t>
  </si>
  <si>
    <t>2.2.4</t>
  </si>
  <si>
    <t>2.2.5</t>
  </si>
  <si>
    <t>2.2.6</t>
  </si>
  <si>
    <t>2.2.7</t>
  </si>
  <si>
    <t>4.1.1</t>
  </si>
  <si>
    <t>4.1.2</t>
  </si>
  <si>
    <t>4.1.3</t>
  </si>
  <si>
    <t>4.2.1</t>
  </si>
  <si>
    <t>4.2.2</t>
  </si>
  <si>
    <t>4.2.3</t>
  </si>
  <si>
    <t>4.2.4</t>
  </si>
  <si>
    <t>4.2.5</t>
  </si>
  <si>
    <t>4.2.6</t>
  </si>
  <si>
    <t>4.2.7</t>
  </si>
  <si>
    <t xml:space="preserve">Establishment of facilities for the site </t>
  </si>
  <si>
    <t>Cables shall be PVC Insulated PVC bedded SWA PVC sheathed 600/1000V and manufactured to SANS 1507-3.</t>
  </si>
  <si>
    <t>No.</t>
  </si>
  <si>
    <t>10.1.3</t>
  </si>
  <si>
    <t>10.1.4</t>
  </si>
  <si>
    <t>Extra over 40mpa concrete cast under water for piles to an average depth of 9.8m</t>
  </si>
  <si>
    <t>Supply and install Karri wood to be used for the timber support frames (2.05m²) towards the east end of the structure for fendering as per drawings and specifications</t>
  </si>
  <si>
    <t>Concrete Elements - including but not limited to: beams/retaining wall, paving, revetment</t>
  </si>
  <si>
    <t>Rip and compact to 98% MOD AASHTO</t>
  </si>
  <si>
    <t>Supply and install SA Pine to be used as battens (11345mm long) under deck planks on the structure upper landing  and these members to be nominal dimensions 50 mm x 76 mm as per drawings and specifications</t>
  </si>
  <si>
    <t>Supply and install SA Pine to be used as battens (7800mm long) under deck planks on the structure lower landing  and these members to be nominal dimensions 50 mm x 76 mm as per drawings and specifications</t>
  </si>
  <si>
    <t>10.1.5</t>
  </si>
  <si>
    <t>BILL NO 1: DEMOLITIONS</t>
  </si>
  <si>
    <t>ton</t>
  </si>
  <si>
    <t>Removal of existing rock revetment and stockpiling at provided site for re-use</t>
  </si>
  <si>
    <t>Supply and place scour protection rock of nominal diameter 400mm and density 26kN/m3</t>
  </si>
  <si>
    <t>40Mpa Concrete pavement - Laying to match the exisitng fall of the surface.</t>
  </si>
  <si>
    <t>30 mm Sand  bed laid for block paving (Compacted to 95% MOD AASHTO)</t>
  </si>
  <si>
    <t>C8/10 layer (300mm density layer)</t>
  </si>
  <si>
    <t>Sub-base layer (150mm)</t>
  </si>
  <si>
    <t>Excavation not exceeding 2m</t>
  </si>
  <si>
    <t>Excavations (not exceeding)</t>
  </si>
  <si>
    <t>Minimum Contract Skills Development Goal (CSDG) sum = 0.25% (percentage factor for 8CE) x Subtotal of the tender amount</t>
  </si>
  <si>
    <t>Supervisor responsible for implementation of CSDG (Contract Skills Development Goals) obligations</t>
  </si>
  <si>
    <t>Supply and install stainless steel access ladder complete with Holding down (HD) Bolts and corrosion protection</t>
  </si>
  <si>
    <t>8.1.3</t>
  </si>
  <si>
    <t>P. Sum</t>
  </si>
  <si>
    <t>8.1.4</t>
  </si>
  <si>
    <t>10.1.6</t>
  </si>
  <si>
    <t>Supply and install 70mm thick Karri wood (4400mmX300mm) to be used on the front elevation the structure for fendering as per drawings and specifications (DWG 1125637-1-000-S-D-E-0007-01)</t>
  </si>
  <si>
    <t>M12 Stainless steel Bolts (DWG 1125637-1-000-S-D-E-0007-01)</t>
  </si>
  <si>
    <t>Supply and install 70mm thick Karri wood planks to be used as fendering for the front elevation of the structure as per drawings and specifications (DWG 1125637-1-000-S-D-E-0007-01)</t>
  </si>
  <si>
    <t>Supply and install 200x100x80 (strength 40 Mpa) interlocking red brick paving to suppliers specification &amp; including poisoning: soil insecticide and herbicide (to comply with. SABS 0124) - Laying to match the exisitng fall of the surface.</t>
  </si>
  <si>
    <t>Supply and Placing G1 material, in layers not exceeding 150mm, lightly watered and compacted to 95% Mod AASHTO density.</t>
  </si>
  <si>
    <t>10 mm  riversand layer under brick paving</t>
  </si>
  <si>
    <t>Supply and Installation of new 250A 3P 36kA Moulded Case Circuit Breaker at at the existing TNPA substation low voltage busbar,the exact bucket will be determined by contractor on site. Circuit breaker shall be equal or similar approved to Schneider NSX250F range with manual TMD trip settings capability. Installation shall be carried on as per, SANS10142-1, TCP :002-DBSPEC and as indicated on drawing (1125637-1-000-E-LA-0001-02-0A TD)</t>
  </si>
  <si>
    <t>Crushed rock Sub-base layer compacted to 95% MOD ASSHTO</t>
  </si>
  <si>
    <t>Supply and install 70mm thick x 250 mm wide with 10 mm spacing,fixed with M12 stainless steel bolts drilled into concerete beam,  Karri wood planks to be used on deck as per drawings and specifications (bolts measured elsewhere) (DWG 1125637-1-000-S-D-E-0007-01)</t>
  </si>
  <si>
    <t>Handrails to Engineers specification</t>
  </si>
  <si>
    <t>Access Ladders to Engineers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</si>
</sst>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quot;R&quot;\ * #,##0.00_ ;_ &quot;R&quot;\ * \-#,##0.00_ ;_ &quot;R&quot;\ * &quot;-&quot;??_ ;_ @_ "/>
    <numFmt numFmtId="166" formatCode="_ * #,##0.00_ ;_ * \-#,##0.00_ ;_ * &quot;-&quot;??_ ;_ @_ "/>
    <numFmt numFmtId="167" formatCode="&quot;R&quot;\ #,##0.00"/>
    <numFmt numFmtId="168" formatCode="0.0%"/>
    <numFmt numFmtId="169" formatCode="0.000"/>
    <numFmt numFmtId="170" formatCode="_ * #,##0.000_ ;_ * \-#,##0.000_ ;_ * &quot;-&quot;??_ ;_ @_ "/>
    <numFmt numFmtId="171" formatCode="_(&quot;R&quot;* #,##0.00_);_(&quot;R&quot;* \(#,##0.00\);_(&quot;R&quot;* &quot;-&quot;??_);_(@_)"/>
  </numFmts>
  <fonts count="18">
    <font>
      <sz val="11"/>
      <color theme="1"/>
      <name val="Calibri"/>
      <family val="2"/>
      <scheme val="minor"/>
    </font>
    <font>
      <sz val="11"/>
      <color theme="1"/>
      <name val="Calibri"/>
      <family val="2"/>
      <scheme val="minor"/>
    </font>
    <font>
      <sz val="10"/>
      <name val="Arial"/>
      <family val="2"/>
    </font>
    <font>
      <sz val="8"/>
      <name val="Arial"/>
      <family val="2"/>
    </font>
    <font>
      <sz val="12"/>
      <name val="Arial MT"/>
    </font>
    <font>
      <sz val="11"/>
      <color indexed="8"/>
      <name val="Calibri"/>
      <family val="2"/>
    </font>
    <font>
      <sz val="10"/>
      <color theme="1"/>
      <name val="Calibri"/>
      <family val="2"/>
      <scheme val="minor"/>
    </font>
    <font>
      <sz val="11"/>
      <name val="Arial"/>
      <family val="2"/>
    </font>
    <font>
      <sz val="11"/>
      <name val="Segoe UI"/>
      <family val="2"/>
    </font>
    <font>
      <u/>
      <sz val="11"/>
      <name val="Arial"/>
      <family val="2"/>
    </font>
    <font>
      <b/>
      <u/>
      <sz val="11"/>
      <name val="Arial"/>
      <family val="2"/>
    </font>
    <font>
      <u/>
      <sz val="11"/>
      <name val="Segoe UI"/>
      <family val="2"/>
    </font>
    <font>
      <b/>
      <sz val="11"/>
      <name val="Arial"/>
      <family val="2"/>
    </font>
    <font>
      <sz val="11"/>
      <color theme="1"/>
      <name val="Arial"/>
      <family val="2"/>
    </font>
    <font>
      <b/>
      <u/>
      <sz val="11"/>
      <name val="Segoe UI"/>
      <family val="2"/>
    </font>
    <font>
      <b/>
      <sz val="11"/>
      <color theme="1"/>
      <name val="Arial"/>
      <family val="2"/>
    </font>
    <font>
      <b/>
      <sz val="11"/>
      <name val="Segoe UI"/>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2" fillId="0" borderId="0"/>
    <xf numFmtId="0" fontId="4" fillId="0" borderId="0"/>
    <xf numFmtId="43" fontId="2" fillId="0" borderId="0" applyFont="0" applyFill="0" applyBorder="0" applyAlignment="0" applyProtection="0"/>
    <xf numFmtId="3" fontId="2" fillId="0" borderId="0" applyFont="0" applyFill="0" applyBorder="0" applyAlignment="0" applyProtection="0"/>
    <xf numFmtId="0" fontId="3" fillId="0" borderId="0"/>
    <xf numFmtId="0" fontId="1" fillId="0" borderId="0"/>
    <xf numFmtId="165" fontId="5" fillId="0" borderId="0" applyFont="0" applyFill="0" applyBorder="0" applyAlignment="0" applyProtection="0"/>
    <xf numFmtId="9" fontId="5" fillId="0" borderId="0" applyFont="0" applyFill="0" applyBorder="0" applyAlignment="0" applyProtection="0"/>
    <xf numFmtId="0" fontId="6" fillId="0" borderId="0"/>
    <xf numFmtId="0" fontId="1" fillId="0" borderId="0"/>
    <xf numFmtId="164" fontId="2" fillId="0" borderId="0" applyFont="0" applyFill="0" applyBorder="0" applyAlignment="0" applyProtection="0"/>
    <xf numFmtId="171" fontId="2" fillId="0" borderId="0" applyFont="0" applyFill="0" applyBorder="0" applyAlignment="0" applyProtection="0"/>
    <xf numFmtId="0" fontId="2" fillId="0" borderId="0"/>
  </cellStyleXfs>
  <cellXfs count="204">
    <xf numFmtId="0" fontId="0" fillId="0" borderId="0" xfId="0"/>
    <xf numFmtId="49" fontId="10" fillId="0" borderId="5" xfId="4" applyNumberFormat="1" applyFont="1" applyBorder="1" applyAlignment="1" applyProtection="1">
      <alignment horizontal="center" vertical="center" wrapText="1"/>
      <protection locked="0"/>
    </xf>
    <xf numFmtId="0" fontId="10" fillId="2" borderId="5" xfId="4" applyFont="1" applyFill="1" applyBorder="1" applyAlignment="1" applyProtection="1">
      <alignment horizontal="center" vertical="center" wrapText="1"/>
      <protection locked="0"/>
    </xf>
    <xf numFmtId="0" fontId="10" fillId="0" borderId="5" xfId="4" applyFont="1" applyBorder="1" applyAlignment="1" applyProtection="1">
      <alignment horizontal="center" vertical="center"/>
      <protection locked="0"/>
    </xf>
    <xf numFmtId="4" fontId="10" fillId="2" borderId="5" xfId="1" applyNumberFormat="1" applyFont="1" applyFill="1" applyBorder="1" applyAlignment="1" applyProtection="1">
      <alignment horizontal="center" vertical="center"/>
      <protection locked="0"/>
    </xf>
    <xf numFmtId="4" fontId="10" fillId="2" borderId="8" xfId="1" applyNumberFormat="1" applyFont="1" applyFill="1" applyBorder="1" applyAlignment="1" applyProtection="1">
      <alignment horizontal="center" vertical="center"/>
      <protection locked="0"/>
    </xf>
    <xf numFmtId="0" fontId="11" fillId="0" borderId="0" xfId="4" applyFont="1" applyAlignment="1" applyProtection="1">
      <alignment vertical="center"/>
      <protection locked="0"/>
    </xf>
    <xf numFmtId="0" fontId="11" fillId="0" borderId="0" xfId="4" applyFont="1" applyAlignment="1" applyProtection="1">
      <alignment wrapText="1"/>
      <protection locked="0"/>
    </xf>
    <xf numFmtId="166" fontId="11" fillId="0" borderId="0" xfId="1" applyFont="1" applyAlignment="1" applyProtection="1">
      <alignment vertical="center"/>
      <protection locked="0"/>
    </xf>
    <xf numFmtId="4" fontId="11" fillId="0" borderId="0" xfId="4" applyNumberFormat="1" applyFont="1" applyAlignment="1" applyProtection="1">
      <alignment vertical="center"/>
      <protection locked="0"/>
    </xf>
    <xf numFmtId="49" fontId="7" fillId="0" borderId="2" xfId="4" applyNumberFormat="1" applyFont="1" applyBorder="1" applyAlignment="1" applyProtection="1">
      <alignment horizontal="center" vertical="center"/>
      <protection locked="0"/>
    </xf>
    <xf numFmtId="49" fontId="7" fillId="0" borderId="2" xfId="4" applyNumberFormat="1" applyFont="1" applyBorder="1" applyAlignment="1" applyProtection="1">
      <alignment horizontal="center"/>
      <protection locked="0"/>
    </xf>
    <xf numFmtId="0" fontId="7" fillId="0" borderId="2" xfId="4" applyFont="1" applyBorder="1" applyAlignment="1" applyProtection="1">
      <alignment horizontal="center"/>
      <protection locked="0"/>
    </xf>
    <xf numFmtId="2" fontId="7" fillId="0" borderId="2" xfId="4" applyNumberFormat="1" applyFont="1" applyBorder="1" applyAlignment="1" applyProtection="1">
      <alignment horizontal="center"/>
      <protection locked="0"/>
    </xf>
    <xf numFmtId="4" fontId="7" fillId="2" borderId="2" xfId="1" applyNumberFormat="1" applyFont="1" applyFill="1" applyBorder="1" applyAlignment="1" applyProtection="1">
      <alignment horizontal="right"/>
      <protection locked="0"/>
    </xf>
    <xf numFmtId="167" fontId="7" fillId="2" borderId="1" xfId="4" applyNumberFormat="1" applyFont="1" applyFill="1" applyBorder="1" applyAlignment="1" applyProtection="1">
      <alignment horizontal="right"/>
      <protection locked="0"/>
    </xf>
    <xf numFmtId="0" fontId="8" fillId="0" borderId="0" xfId="4" applyFont="1" applyProtection="1">
      <protection locked="0"/>
    </xf>
    <xf numFmtId="0" fontId="11" fillId="0" borderId="0" xfId="4" applyFont="1" applyProtection="1">
      <protection locked="0"/>
    </xf>
    <xf numFmtId="168" fontId="8" fillId="0" borderId="0" xfId="2" applyNumberFormat="1" applyFont="1" applyAlignment="1" applyProtection="1">
      <protection locked="0"/>
    </xf>
    <xf numFmtId="170" fontId="8" fillId="0" borderId="0" xfId="1" applyNumberFormat="1" applyFont="1" applyAlignment="1" applyProtection="1">
      <protection locked="0"/>
    </xf>
    <xf numFmtId="4" fontId="8" fillId="0" borderId="0" xfId="4" applyNumberFormat="1" applyFont="1" applyProtection="1">
      <protection locked="0"/>
    </xf>
    <xf numFmtId="0" fontId="7" fillId="0" borderId="2" xfId="4" applyFont="1" applyBorder="1" applyAlignment="1" applyProtection="1">
      <alignment horizontal="center" vertical="center"/>
      <protection locked="0"/>
    </xf>
    <xf numFmtId="166" fontId="8" fillId="0" borderId="0" xfId="1" applyFont="1" applyAlignment="1" applyProtection="1">
      <protection locked="0"/>
    </xf>
    <xf numFmtId="4" fontId="8" fillId="2" borderId="2" xfId="4" applyNumberFormat="1" applyFont="1" applyFill="1" applyBorder="1" applyProtection="1">
      <protection locked="0"/>
    </xf>
    <xf numFmtId="4" fontId="8" fillId="2" borderId="2" xfId="1" applyNumberFormat="1" applyFont="1" applyFill="1" applyBorder="1" applyAlignment="1" applyProtection="1">
      <protection locked="0"/>
    </xf>
    <xf numFmtId="0" fontId="8" fillId="2" borderId="0" xfId="4" applyFont="1" applyFill="1" applyProtection="1">
      <protection locked="0"/>
    </xf>
    <xf numFmtId="166" fontId="8" fillId="2" borderId="0" xfId="1" applyFont="1" applyFill="1" applyAlignment="1" applyProtection="1">
      <protection locked="0"/>
    </xf>
    <xf numFmtId="4" fontId="8" fillId="2" borderId="0" xfId="4" applyNumberFormat="1" applyFont="1" applyFill="1" applyProtection="1">
      <protection locked="0"/>
    </xf>
    <xf numFmtId="0" fontId="9" fillId="2" borderId="2" xfId="4" applyFont="1" applyFill="1" applyBorder="1" applyAlignment="1" applyProtection="1">
      <alignment vertical="center" wrapText="1"/>
      <protection locked="0"/>
    </xf>
    <xf numFmtId="0" fontId="7" fillId="2" borderId="5" xfId="10" applyFont="1" applyFill="1" applyBorder="1" applyAlignment="1" applyProtection="1">
      <alignment horizontal="center" vertical="center"/>
      <protection locked="0"/>
    </xf>
    <xf numFmtId="0" fontId="7" fillId="2" borderId="5" xfId="10" applyFont="1" applyFill="1" applyBorder="1" applyAlignment="1" applyProtection="1">
      <alignment horizontal="left" vertical="center"/>
      <protection locked="0"/>
    </xf>
    <xf numFmtId="0" fontId="12" fillId="2" borderId="8" xfId="0" applyFont="1" applyFill="1" applyBorder="1" applyAlignment="1" applyProtection="1">
      <alignment vertical="center" wrapText="1"/>
      <protection locked="0"/>
    </xf>
    <xf numFmtId="167" fontId="12" fillId="2" borderId="8" xfId="4" applyNumberFormat="1" applyFont="1" applyFill="1" applyBorder="1" applyAlignment="1" applyProtection="1">
      <alignment horizontal="right" vertical="center"/>
      <protection locked="0"/>
    </xf>
    <xf numFmtId="167" fontId="8" fillId="0" borderId="0" xfId="4" applyNumberFormat="1" applyFont="1" applyAlignment="1" applyProtection="1">
      <alignment vertical="center"/>
      <protection locked="0"/>
    </xf>
    <xf numFmtId="0" fontId="8" fillId="0" borderId="0" xfId="4" applyFont="1" applyAlignment="1" applyProtection="1">
      <alignment vertical="center"/>
      <protection locked="0"/>
    </xf>
    <xf numFmtId="4" fontId="8" fillId="0" borderId="0" xfId="4" applyNumberFormat="1" applyFont="1" applyAlignment="1" applyProtection="1">
      <alignment vertical="center"/>
      <protection locked="0"/>
    </xf>
    <xf numFmtId="0" fontId="12" fillId="2" borderId="8" xfId="0" applyFont="1" applyFill="1" applyBorder="1" applyAlignment="1" applyProtection="1">
      <alignment vertical="center"/>
      <protection locked="0"/>
    </xf>
    <xf numFmtId="167" fontId="12" fillId="2" borderId="1" xfId="4" applyNumberFormat="1" applyFont="1" applyFill="1" applyBorder="1" applyAlignment="1" applyProtection="1">
      <alignment horizontal="right"/>
      <protection locked="0"/>
    </xf>
    <xf numFmtId="9" fontId="8" fillId="0" borderId="0" xfId="2" applyFont="1" applyAlignment="1" applyProtection="1">
      <protection locked="0"/>
    </xf>
    <xf numFmtId="169" fontId="8" fillId="0" borderId="0" xfId="4" applyNumberFormat="1" applyFont="1" applyProtection="1">
      <protection locked="0"/>
    </xf>
    <xf numFmtId="10" fontId="8" fillId="0" borderId="0" xfId="2" applyNumberFormat="1" applyFont="1" applyAlignment="1" applyProtection="1">
      <protection locked="0"/>
    </xf>
    <xf numFmtId="167" fontId="8" fillId="0" borderId="0" xfId="4" applyNumberFormat="1" applyFont="1" applyProtection="1">
      <protection locked="0"/>
    </xf>
    <xf numFmtId="1" fontId="7" fillId="0" borderId="2" xfId="4" applyNumberFormat="1" applyFont="1" applyBorder="1" applyAlignment="1" applyProtection="1">
      <alignment horizontal="center" vertical="center"/>
      <protection locked="0"/>
    </xf>
    <xf numFmtId="9" fontId="8" fillId="0" borderId="0" xfId="4" applyNumberFormat="1" applyFont="1" applyProtection="1">
      <protection locked="0"/>
    </xf>
    <xf numFmtId="0" fontId="8" fillId="0" borderId="0" xfId="4" applyFont="1" applyAlignment="1" applyProtection="1">
      <alignment vertical="top"/>
      <protection locked="0"/>
    </xf>
    <xf numFmtId="4" fontId="8" fillId="0" borderId="0" xfId="4" applyNumberFormat="1" applyFont="1" applyAlignment="1" applyProtection="1">
      <alignment vertical="top"/>
      <protection locked="0"/>
    </xf>
    <xf numFmtId="1" fontId="7" fillId="0" borderId="2" xfId="4" applyNumberFormat="1" applyFont="1" applyBorder="1" applyAlignment="1" applyProtection="1">
      <alignment horizontal="center"/>
      <protection locked="0"/>
    </xf>
    <xf numFmtId="10" fontId="8" fillId="0" borderId="0" xfId="4" applyNumberFormat="1" applyFont="1" applyAlignment="1" applyProtection="1">
      <alignment vertical="center"/>
      <protection locked="0"/>
    </xf>
    <xf numFmtId="167" fontId="7" fillId="2" borderId="1" xfId="4" applyNumberFormat="1" applyFont="1" applyFill="1" applyBorder="1" applyAlignment="1" applyProtection="1">
      <alignment horizontal="right" vertical="top"/>
      <protection locked="0"/>
    </xf>
    <xf numFmtId="0" fontId="8" fillId="0" borderId="2" xfId="4" applyFont="1" applyBorder="1" applyAlignment="1" applyProtection="1">
      <alignment vertical="top"/>
      <protection locked="0"/>
    </xf>
    <xf numFmtId="49" fontId="7" fillId="0" borderId="2" xfId="4" applyNumberFormat="1" applyFont="1" applyBorder="1" applyAlignment="1" applyProtection="1">
      <alignment horizontal="center" vertical="top"/>
      <protection locked="0"/>
    </xf>
    <xf numFmtId="167" fontId="8" fillId="0" borderId="0" xfId="4" applyNumberFormat="1" applyFont="1" applyAlignment="1" applyProtection="1">
      <alignment vertical="top"/>
      <protection locked="0"/>
    </xf>
    <xf numFmtId="10" fontId="8" fillId="0" borderId="0" xfId="4" applyNumberFormat="1" applyFont="1" applyAlignment="1" applyProtection="1">
      <alignment vertical="top"/>
      <protection locked="0"/>
    </xf>
    <xf numFmtId="166" fontId="8" fillId="0" borderId="0" xfId="1" applyFont="1" applyAlignment="1" applyProtection="1">
      <alignment vertical="top"/>
      <protection locked="0"/>
    </xf>
    <xf numFmtId="4" fontId="7" fillId="2" borderId="0" xfId="1" applyNumberFormat="1" applyFont="1" applyFill="1" applyBorder="1" applyAlignment="1" applyProtection="1">
      <alignment horizontal="right" vertical="top"/>
      <protection locked="0"/>
    </xf>
    <xf numFmtId="167" fontId="7" fillId="2" borderId="0" xfId="4" applyNumberFormat="1" applyFont="1" applyFill="1" applyAlignment="1" applyProtection="1">
      <alignment horizontal="right" vertical="top"/>
      <protection locked="0"/>
    </xf>
    <xf numFmtId="4" fontId="7" fillId="2" borderId="3" xfId="1" applyNumberFormat="1" applyFont="1" applyFill="1" applyBorder="1" applyAlignment="1" applyProtection="1">
      <alignment horizontal="right" vertical="top"/>
      <protection locked="0"/>
    </xf>
    <xf numFmtId="167" fontId="7" fillId="2" borderId="7" xfId="4" applyNumberFormat="1" applyFont="1" applyFill="1" applyBorder="1" applyAlignment="1" applyProtection="1">
      <alignment horizontal="right" vertical="top"/>
      <protection locked="0"/>
    </xf>
    <xf numFmtId="49" fontId="10" fillId="0" borderId="5" xfId="4" applyNumberFormat="1" applyFont="1" applyBorder="1" applyAlignment="1" applyProtection="1">
      <alignment horizontal="center" vertical="center" wrapText="1"/>
    </xf>
    <xf numFmtId="0" fontId="10" fillId="2" borderId="5" xfId="4" applyFont="1" applyFill="1" applyBorder="1" applyAlignment="1" applyProtection="1">
      <alignment horizontal="center" vertical="center" wrapText="1"/>
    </xf>
    <xf numFmtId="0" fontId="10" fillId="0" borderId="5" xfId="4" applyFont="1" applyBorder="1" applyAlignment="1" applyProtection="1">
      <alignment horizontal="center" vertical="center"/>
    </xf>
    <xf numFmtId="2" fontId="10" fillId="0" borderId="5" xfId="4" applyNumberFormat="1" applyFont="1" applyBorder="1" applyAlignment="1" applyProtection="1">
      <alignment horizontal="center" vertical="center"/>
    </xf>
    <xf numFmtId="49" fontId="7" fillId="0" borderId="2" xfId="4" applyNumberFormat="1" applyFont="1" applyBorder="1" applyAlignment="1" applyProtection="1">
      <alignment horizontal="center" vertical="center"/>
    </xf>
    <xf numFmtId="49" fontId="7" fillId="0" borderId="2" xfId="4" applyNumberFormat="1" applyFont="1" applyBorder="1" applyAlignment="1" applyProtection="1">
      <alignment horizontal="center"/>
    </xf>
    <xf numFmtId="0" fontId="7" fillId="2" borderId="2" xfId="4" applyFont="1" applyFill="1" applyBorder="1" applyAlignment="1" applyProtection="1">
      <alignment vertical="center" wrapText="1"/>
    </xf>
    <xf numFmtId="0" fontId="7" fillId="0" borderId="2" xfId="4" applyFont="1" applyBorder="1" applyAlignment="1" applyProtection="1">
      <alignment horizontal="center"/>
    </xf>
    <xf numFmtId="2" fontId="7" fillId="0" borderId="2" xfId="4" applyNumberFormat="1" applyFont="1" applyBorder="1" applyAlignment="1" applyProtection="1">
      <alignment horizontal="center"/>
    </xf>
    <xf numFmtId="0" fontId="10" fillId="2" borderId="2" xfId="4" applyFont="1" applyFill="1" applyBorder="1" applyAlignment="1" applyProtection="1">
      <alignment vertical="center" wrapText="1"/>
    </xf>
    <xf numFmtId="0" fontId="7" fillId="0" borderId="2" xfId="4" applyFont="1" applyBorder="1" applyAlignment="1" applyProtection="1">
      <alignment horizontal="center" vertical="center"/>
    </xf>
    <xf numFmtId="2" fontId="7" fillId="0" borderId="2" xfId="4" applyNumberFormat="1" applyFont="1" applyBorder="1" applyAlignment="1" applyProtection="1">
      <alignment horizontal="center" vertical="center"/>
    </xf>
    <xf numFmtId="0" fontId="12" fillId="2" borderId="2" xfId="4" applyFont="1" applyFill="1" applyBorder="1" applyAlignment="1" applyProtection="1">
      <alignment vertical="top" wrapText="1"/>
    </xf>
    <xf numFmtId="49" fontId="7" fillId="2" borderId="2" xfId="4" applyNumberFormat="1" applyFont="1" applyFill="1" applyBorder="1" applyAlignment="1" applyProtection="1">
      <alignment horizontal="center" vertical="center"/>
    </xf>
    <xf numFmtId="49" fontId="7" fillId="2" borderId="2" xfId="4" applyNumberFormat="1" applyFont="1" applyFill="1" applyBorder="1" applyAlignment="1" applyProtection="1">
      <alignment horizontal="center"/>
    </xf>
    <xf numFmtId="0" fontId="7" fillId="2" borderId="2" xfId="4" applyFont="1" applyFill="1" applyBorder="1" applyAlignment="1" applyProtection="1">
      <alignment horizontal="center" vertical="center"/>
    </xf>
    <xf numFmtId="2" fontId="7" fillId="2" borderId="2" xfId="4" applyNumberFormat="1" applyFont="1" applyFill="1" applyBorder="1" applyAlignment="1" applyProtection="1">
      <alignment horizontal="center" vertical="center"/>
    </xf>
    <xf numFmtId="0" fontId="9" fillId="2" borderId="2" xfId="4" applyFont="1" applyFill="1" applyBorder="1" applyAlignment="1" applyProtection="1">
      <alignment vertical="center" wrapText="1"/>
    </xf>
    <xf numFmtId="0" fontId="7" fillId="2" borderId="5" xfId="10" applyFont="1" applyFill="1" applyBorder="1" applyAlignment="1" applyProtection="1">
      <alignment horizontal="center" vertical="center"/>
    </xf>
    <xf numFmtId="0" fontId="7" fillId="2" borderId="5" xfId="10" applyFont="1" applyFill="1" applyBorder="1" applyAlignment="1" applyProtection="1">
      <alignment horizontal="left" vertical="center"/>
    </xf>
    <xf numFmtId="0" fontId="12" fillId="2" borderId="6"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2" xfId="4" applyFont="1" applyFill="1" applyBorder="1" applyAlignment="1" applyProtection="1">
      <alignment vertical="center" wrapText="1"/>
    </xf>
    <xf numFmtId="0" fontId="12" fillId="2" borderId="6" xfId="0" applyFont="1" applyFill="1" applyBorder="1" applyAlignment="1" applyProtection="1">
      <alignment vertical="center"/>
    </xf>
    <xf numFmtId="0" fontId="12" fillId="2" borderId="9" xfId="0" applyFont="1" applyFill="1" applyBorder="1" applyAlignment="1" applyProtection="1">
      <alignment vertical="center"/>
    </xf>
    <xf numFmtId="0" fontId="12" fillId="2" borderId="2" xfId="0" applyFont="1" applyFill="1" applyBorder="1" applyAlignment="1" applyProtection="1">
      <alignment horizontal="right" vertical="center"/>
    </xf>
    <xf numFmtId="0" fontId="13" fillId="2" borderId="2" xfId="0" applyFont="1" applyFill="1" applyBorder="1" applyAlignment="1" applyProtection="1">
      <alignment horizontal="right" vertical="center"/>
    </xf>
    <xf numFmtId="2" fontId="13" fillId="2" borderId="2" xfId="1" applyNumberFormat="1" applyFont="1" applyFill="1" applyBorder="1" applyAlignment="1" applyProtection="1">
      <alignment horizontal="right" vertical="center"/>
    </xf>
    <xf numFmtId="0" fontId="12" fillId="2" borderId="2" xfId="4" applyFont="1" applyFill="1" applyBorder="1" applyAlignment="1" applyProtection="1">
      <alignment horizontal="right" vertical="center" wrapText="1"/>
    </xf>
    <xf numFmtId="0" fontId="8" fillId="0" borderId="0" xfId="4" applyFont="1" applyAlignment="1" applyProtection="1">
      <alignment vertical="center"/>
    </xf>
    <xf numFmtId="2" fontId="8" fillId="0" borderId="2" xfId="4" applyNumberFormat="1" applyFont="1" applyBorder="1" applyAlignment="1" applyProtection="1">
      <alignment vertical="center"/>
    </xf>
    <xf numFmtId="0" fontId="7" fillId="2" borderId="0" xfId="4" applyFont="1" applyFill="1" applyAlignment="1" applyProtection="1">
      <alignment vertical="center"/>
    </xf>
    <xf numFmtId="0" fontId="10" fillId="2" borderId="1" xfId="4" applyFont="1" applyFill="1" applyBorder="1" applyAlignment="1" applyProtection="1">
      <alignment vertical="center" wrapText="1"/>
    </xf>
    <xf numFmtId="0" fontId="14" fillId="0" borderId="0" xfId="4" applyFont="1" applyAlignment="1" applyProtection="1">
      <alignment vertical="center" wrapText="1"/>
    </xf>
    <xf numFmtId="0" fontId="7" fillId="2" borderId="1" xfId="4" applyFont="1" applyFill="1" applyBorder="1" applyAlignment="1" applyProtection="1">
      <alignment vertical="center" wrapText="1"/>
    </xf>
    <xf numFmtId="0" fontId="13" fillId="2" borderId="2" xfId="14" applyFont="1" applyFill="1" applyBorder="1" applyAlignment="1" applyProtection="1">
      <alignment horizontal="left" vertical="center" wrapText="1"/>
    </xf>
    <xf numFmtId="0" fontId="16" fillId="0" borderId="0" xfId="4" applyFont="1" applyAlignment="1" applyProtection="1">
      <alignment vertical="center" wrapText="1"/>
    </xf>
    <xf numFmtId="1" fontId="7" fillId="0" borderId="2" xfId="4" applyNumberFormat="1" applyFont="1" applyBorder="1" applyAlignment="1" applyProtection="1">
      <alignment horizontal="center" vertical="center"/>
    </xf>
    <xf numFmtId="0" fontId="7" fillId="2" borderId="2" xfId="4" applyFont="1" applyFill="1" applyBorder="1" applyAlignment="1" applyProtection="1">
      <alignment horizontal="right" vertical="center" wrapText="1"/>
    </xf>
    <xf numFmtId="0" fontId="12" fillId="0" borderId="2" xfId="14" applyFont="1" applyBorder="1" applyAlignment="1" applyProtection="1">
      <alignment horizontal="left" vertical="center" wrapText="1"/>
    </xf>
    <xf numFmtId="0" fontId="7" fillId="0" borderId="2" xfId="14" applyFont="1" applyBorder="1" applyAlignment="1" applyProtection="1">
      <alignment horizontal="center" vertical="center" wrapText="1"/>
    </xf>
    <xf numFmtId="2" fontId="7" fillId="0" borderId="2" xfId="14" applyNumberFormat="1" applyFont="1" applyBorder="1" applyAlignment="1" applyProtection="1">
      <alignment horizontal="center" vertical="center"/>
    </xf>
    <xf numFmtId="0" fontId="7" fillId="0" borderId="2" xfId="14" applyFont="1" applyBorder="1" applyAlignment="1" applyProtection="1">
      <alignment horizontal="left" vertical="center" wrapText="1"/>
    </xf>
    <xf numFmtId="2" fontId="7" fillId="0" borderId="2" xfId="14" applyNumberFormat="1" applyFont="1" applyBorder="1" applyAlignment="1" applyProtection="1">
      <alignment horizontal="center" vertical="center" wrapText="1"/>
    </xf>
    <xf numFmtId="0" fontId="15" fillId="0" borderId="2" xfId="14" applyFont="1" applyBorder="1" applyAlignment="1" applyProtection="1">
      <alignment horizontal="left" vertical="center" wrapText="1"/>
    </xf>
    <xf numFmtId="0" fontId="13" fillId="0" borderId="2" xfId="14" applyFont="1" applyBorder="1" applyAlignment="1" applyProtection="1">
      <alignment horizontal="left" vertical="center" wrapText="1"/>
    </xf>
    <xf numFmtId="49" fontId="7" fillId="0" borderId="3" xfId="4" applyNumberFormat="1" applyFont="1" applyBorder="1" applyAlignment="1" applyProtection="1">
      <alignment horizontal="center" vertical="center"/>
    </xf>
    <xf numFmtId="0" fontId="8" fillId="0" borderId="3" xfId="4" applyFont="1" applyBorder="1" applyAlignment="1" applyProtection="1">
      <alignment horizontal="center" vertical="center"/>
    </xf>
    <xf numFmtId="1" fontId="7" fillId="0" borderId="2" xfId="4" applyNumberFormat="1" applyFont="1" applyBorder="1" applyAlignment="1" applyProtection="1">
      <alignment horizontal="center"/>
    </xf>
    <xf numFmtId="49" fontId="7" fillId="0" borderId="2" xfId="4" applyNumberFormat="1" applyFont="1" applyBorder="1" applyAlignment="1" applyProtection="1">
      <alignment horizontal="center" vertical="top"/>
    </xf>
    <xf numFmtId="0" fontId="8" fillId="0" borderId="0" xfId="4" applyFont="1" applyAlignment="1" applyProtection="1">
      <alignment horizontal="center" vertical="center"/>
    </xf>
    <xf numFmtId="0" fontId="8" fillId="0" borderId="0" xfId="4" applyFont="1" applyAlignment="1" applyProtection="1">
      <alignment vertical="top"/>
    </xf>
    <xf numFmtId="49" fontId="7" fillId="0" borderId="0" xfId="4" applyNumberFormat="1" applyFont="1" applyAlignment="1" applyProtection="1">
      <alignment horizontal="center" vertical="center"/>
    </xf>
    <xf numFmtId="49" fontId="7" fillId="0" borderId="0" xfId="4" applyNumberFormat="1" applyFont="1" applyAlignment="1" applyProtection="1">
      <alignment horizontal="center" vertical="top"/>
    </xf>
    <xf numFmtId="0" fontId="7" fillId="2" borderId="0" xfId="4" applyFont="1" applyFill="1" applyAlignment="1" applyProtection="1">
      <alignment vertical="center" wrapText="1"/>
    </xf>
    <xf numFmtId="0" fontId="7" fillId="0" borderId="0" xfId="4" applyFont="1" applyAlignment="1" applyProtection="1">
      <alignment horizontal="center" vertical="top"/>
    </xf>
    <xf numFmtId="2" fontId="7" fillId="0" borderId="0" xfId="4" applyNumberFormat="1" applyFont="1" applyAlignment="1" applyProtection="1">
      <alignment horizontal="center" vertical="top"/>
    </xf>
    <xf numFmtId="0" fontId="7" fillId="0" borderId="2" xfId="4" applyFont="1" applyBorder="1" applyAlignment="1" applyProtection="1">
      <alignment horizontal="center" vertical="top"/>
    </xf>
    <xf numFmtId="2" fontId="7" fillId="0" borderId="2" xfId="4" applyNumberFormat="1" applyFont="1" applyBorder="1" applyAlignment="1" applyProtection="1">
      <alignment horizontal="center" vertical="top"/>
    </xf>
    <xf numFmtId="1" fontId="10" fillId="0" borderId="5" xfId="4" applyNumberFormat="1" applyFont="1" applyBorder="1" applyAlignment="1" applyProtection="1">
      <alignment horizontal="center" vertical="center"/>
      <protection locked="0"/>
    </xf>
    <xf numFmtId="166" fontId="10" fillId="0" borderId="5" xfId="1" applyFont="1" applyFill="1" applyBorder="1" applyAlignment="1" applyProtection="1">
      <alignment horizontal="center" vertical="center"/>
      <protection locked="0"/>
    </xf>
    <xf numFmtId="167" fontId="10" fillId="0" borderId="5" xfId="4" applyNumberFormat="1" applyFont="1" applyBorder="1" applyAlignment="1" applyProtection="1">
      <alignment horizontal="center" vertical="center"/>
      <protection locked="0"/>
    </xf>
    <xf numFmtId="0" fontId="7" fillId="2" borderId="2" xfId="4" applyFont="1" applyFill="1" applyBorder="1" applyAlignment="1" applyProtection="1">
      <alignment wrapText="1"/>
      <protection locked="0"/>
    </xf>
    <xf numFmtId="166" fontId="7" fillId="0" borderId="2" xfId="1" applyFont="1" applyFill="1" applyBorder="1" applyAlignment="1" applyProtection="1">
      <alignment horizontal="right"/>
      <protection locked="0"/>
    </xf>
    <xf numFmtId="167" fontId="7" fillId="0" borderId="1" xfId="4" applyNumberFormat="1" applyFont="1" applyBorder="1" applyAlignment="1" applyProtection="1">
      <alignment horizontal="right"/>
      <protection locked="0"/>
    </xf>
    <xf numFmtId="0" fontId="10" fillId="2" borderId="2" xfId="4" applyFont="1" applyFill="1" applyBorder="1" applyAlignment="1" applyProtection="1">
      <alignment wrapText="1"/>
      <protection locked="0"/>
    </xf>
    <xf numFmtId="166" fontId="7" fillId="2" borderId="2" xfId="1" applyFont="1" applyFill="1" applyBorder="1" applyAlignment="1" applyProtection="1">
      <alignment horizontal="right"/>
      <protection locked="0"/>
    </xf>
    <xf numFmtId="49" fontId="12" fillId="0" borderId="2" xfId="4" applyNumberFormat="1" applyFont="1" applyBorder="1" applyAlignment="1" applyProtection="1">
      <alignment horizontal="center" vertical="center" wrapText="1"/>
      <protection locked="0"/>
    </xf>
    <xf numFmtId="4" fontId="8" fillId="2" borderId="1" xfId="4" applyNumberFormat="1" applyFont="1" applyFill="1" applyBorder="1" applyProtection="1">
      <protection locked="0"/>
    </xf>
    <xf numFmtId="0" fontId="12" fillId="2" borderId="2" xfId="4" applyFont="1" applyFill="1" applyBorder="1" applyAlignment="1" applyProtection="1">
      <alignment wrapText="1"/>
      <protection locked="0"/>
    </xf>
    <xf numFmtId="0" fontId="7" fillId="2" borderId="2" xfId="4" applyFont="1" applyFill="1" applyBorder="1" applyAlignment="1" applyProtection="1">
      <alignment vertical="top" wrapText="1"/>
      <protection locked="0"/>
    </xf>
    <xf numFmtId="1" fontId="7" fillId="0" borderId="2" xfId="4" applyNumberFormat="1" applyFont="1" applyBorder="1" applyAlignment="1" applyProtection="1">
      <alignment horizontal="center" vertical="top"/>
      <protection locked="0"/>
    </xf>
    <xf numFmtId="166" fontId="7" fillId="0" borderId="2" xfId="1" applyFont="1" applyFill="1" applyBorder="1" applyAlignment="1" applyProtection="1">
      <alignment horizontal="right" vertical="top"/>
      <protection locked="0"/>
    </xf>
    <xf numFmtId="167" fontId="7" fillId="0" borderId="1" xfId="4" applyNumberFormat="1" applyFont="1" applyBorder="1" applyAlignment="1" applyProtection="1">
      <alignment horizontal="right" vertical="top"/>
      <protection locked="0"/>
    </xf>
    <xf numFmtId="0" fontId="12" fillId="2" borderId="6"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167" fontId="12" fillId="0" borderId="8" xfId="4" applyNumberFormat="1" applyFont="1" applyBorder="1" applyAlignment="1" applyProtection="1">
      <alignment horizontal="right" vertical="center"/>
      <protection locked="0"/>
    </xf>
    <xf numFmtId="49" fontId="10" fillId="0" borderId="2" xfId="4" applyNumberFormat="1" applyFont="1" applyBorder="1" applyAlignment="1" applyProtection="1">
      <alignment horizontal="center" vertical="center" wrapText="1"/>
      <protection locked="0"/>
    </xf>
    <xf numFmtId="0" fontId="10" fillId="2" borderId="2" xfId="4" applyFont="1" applyFill="1" applyBorder="1" applyAlignment="1" applyProtection="1">
      <alignment horizontal="center" vertical="center" wrapText="1"/>
      <protection locked="0"/>
    </xf>
    <xf numFmtId="0" fontId="10" fillId="0" borderId="2" xfId="4" applyFont="1" applyBorder="1" applyAlignment="1" applyProtection="1">
      <alignment horizontal="center" vertical="center"/>
      <protection locked="0"/>
    </xf>
    <xf numFmtId="1" fontId="10" fillId="0" borderId="2" xfId="4" applyNumberFormat="1" applyFont="1" applyBorder="1" applyAlignment="1" applyProtection="1">
      <alignment horizontal="center" vertical="center"/>
      <protection locked="0"/>
    </xf>
    <xf numFmtId="166" fontId="10" fillId="0" borderId="2" xfId="1" applyFont="1" applyFill="1" applyBorder="1" applyAlignment="1" applyProtection="1">
      <alignment horizontal="center" vertical="center"/>
      <protection locked="0"/>
    </xf>
    <xf numFmtId="167" fontId="10" fillId="0" borderId="1" xfId="4" applyNumberFormat="1" applyFont="1" applyBorder="1" applyAlignment="1" applyProtection="1">
      <alignment horizontal="center" vertical="center"/>
      <protection locked="0"/>
    </xf>
    <xf numFmtId="0" fontId="8" fillId="0" borderId="3" xfId="4" applyFont="1" applyBorder="1" applyAlignment="1" applyProtection="1">
      <alignment horizontal="center" vertical="top"/>
      <protection locked="0"/>
    </xf>
    <xf numFmtId="0" fontId="8" fillId="0" borderId="3" xfId="4" applyFont="1" applyBorder="1" applyAlignment="1" applyProtection="1">
      <alignment horizontal="center"/>
      <protection locked="0"/>
    </xf>
    <xf numFmtId="0" fontId="7" fillId="0" borderId="2" xfId="4" applyFont="1" applyBorder="1" applyAlignment="1" applyProtection="1">
      <alignment horizontal="center" wrapText="1"/>
      <protection locked="0"/>
    </xf>
    <xf numFmtId="0" fontId="7" fillId="2" borderId="2" xfId="4" applyFont="1" applyFill="1" applyBorder="1" applyAlignment="1" applyProtection="1">
      <alignment horizontal="left" wrapText="1"/>
      <protection locked="0"/>
    </xf>
    <xf numFmtId="0" fontId="8" fillId="0" borderId="3" xfId="4" applyFont="1" applyBorder="1" applyAlignment="1" applyProtection="1">
      <alignment vertical="top"/>
      <protection locked="0"/>
    </xf>
    <xf numFmtId="0" fontId="9" fillId="2" borderId="2" xfId="4" applyFont="1" applyFill="1" applyBorder="1" applyAlignment="1" applyProtection="1">
      <alignment horizontal="left" wrapText="1"/>
      <protection locked="0"/>
    </xf>
    <xf numFmtId="0" fontId="9" fillId="2" borderId="2" xfId="4" applyFont="1" applyFill="1" applyBorder="1" applyAlignment="1" applyProtection="1">
      <alignment wrapText="1"/>
      <protection locked="0"/>
    </xf>
    <xf numFmtId="166" fontId="7" fillId="0" borderId="4" xfId="1" applyFont="1" applyFill="1" applyBorder="1" applyAlignment="1" applyProtection="1">
      <alignment horizontal="right" vertical="top"/>
      <protection locked="0"/>
    </xf>
    <xf numFmtId="166" fontId="7" fillId="3" borderId="2" xfId="1" applyFont="1" applyFill="1" applyBorder="1" applyAlignment="1" applyProtection="1">
      <alignment horizontal="right" vertical="top"/>
      <protection locked="0"/>
    </xf>
    <xf numFmtId="167" fontId="7" fillId="3" borderId="2" xfId="4" applyNumberFormat="1" applyFont="1" applyFill="1" applyBorder="1" applyAlignment="1" applyProtection="1">
      <alignment horizontal="right" vertical="top"/>
      <protection locked="0"/>
    </xf>
    <xf numFmtId="2" fontId="7" fillId="2" borderId="0" xfId="4" applyNumberFormat="1" applyFont="1" applyFill="1" applyAlignment="1" applyProtection="1">
      <alignment vertical="top"/>
      <protection locked="0"/>
    </xf>
    <xf numFmtId="167" fontId="7" fillId="2" borderId="0" xfId="4" applyNumberFormat="1" applyFont="1" applyFill="1" applyAlignment="1" applyProtection="1">
      <alignment vertical="top"/>
      <protection locked="0"/>
    </xf>
    <xf numFmtId="2" fontId="10" fillId="0" borderId="5" xfId="4" applyNumberFormat="1" applyFont="1" applyBorder="1" applyAlignment="1" applyProtection="1">
      <alignment horizontal="center" vertical="top"/>
      <protection locked="0"/>
    </xf>
    <xf numFmtId="2" fontId="10" fillId="0" borderId="8" xfId="4" applyNumberFormat="1" applyFont="1" applyBorder="1" applyAlignment="1" applyProtection="1">
      <alignment horizontal="center" vertical="top"/>
      <protection locked="0"/>
    </xf>
    <xf numFmtId="0" fontId="11" fillId="0" borderId="0" xfId="4" applyFont="1" applyAlignment="1" applyProtection="1">
      <alignment vertical="top"/>
      <protection locked="0"/>
    </xf>
    <xf numFmtId="2" fontId="7" fillId="0" borderId="2" xfId="4" applyNumberFormat="1" applyFont="1" applyBorder="1" applyAlignment="1" applyProtection="1">
      <alignment horizontal="right" vertical="top"/>
      <protection locked="0"/>
    </xf>
    <xf numFmtId="167" fontId="12" fillId="0" borderId="1" xfId="4" applyNumberFormat="1" applyFont="1" applyBorder="1" applyAlignment="1" applyProtection="1">
      <alignment horizontal="right" vertical="top"/>
      <protection locked="0"/>
    </xf>
    <xf numFmtId="166" fontId="8" fillId="0" borderId="0" xfId="4" applyNumberFormat="1" applyFont="1" applyAlignment="1" applyProtection="1">
      <alignment vertical="top"/>
      <protection locked="0"/>
    </xf>
    <xf numFmtId="10" fontId="8" fillId="0" borderId="0" xfId="2" applyNumberFormat="1" applyFont="1" applyAlignment="1" applyProtection="1">
      <alignment vertical="top"/>
      <protection locked="0"/>
    </xf>
    <xf numFmtId="2" fontId="13" fillId="2" borderId="8" xfId="1" applyNumberFormat="1" applyFont="1" applyFill="1" applyBorder="1" applyAlignment="1" applyProtection="1">
      <alignment horizontal="right" vertical="top"/>
      <protection locked="0"/>
    </xf>
    <xf numFmtId="167" fontId="12" fillId="0" borderId="8" xfId="4" applyNumberFormat="1" applyFont="1" applyBorder="1" applyAlignment="1" applyProtection="1">
      <alignment horizontal="right" vertical="top"/>
      <protection locked="0"/>
    </xf>
    <xf numFmtId="0" fontId="0" fillId="0" borderId="1" xfId="0" applyBorder="1" applyAlignment="1" applyProtection="1">
      <alignment horizontal="right" vertical="top" wrapText="1"/>
      <protection locked="0"/>
    </xf>
    <xf numFmtId="0" fontId="0" fillId="0" borderId="4" xfId="0" applyBorder="1" applyAlignment="1" applyProtection="1">
      <alignment horizontal="right" vertical="top" wrapText="1"/>
      <protection locked="0"/>
    </xf>
    <xf numFmtId="167" fontId="12" fillId="0" borderId="5" xfId="4" applyNumberFormat="1" applyFont="1" applyBorder="1" applyAlignment="1" applyProtection="1">
      <alignment horizontal="right" vertical="top"/>
      <protection locked="0"/>
    </xf>
    <xf numFmtId="0" fontId="12" fillId="2" borderId="0" xfId="0" applyFont="1" applyFill="1" applyAlignment="1" applyProtection="1">
      <alignment horizontal="center" vertical="center" wrapText="1"/>
      <protection locked="0"/>
    </xf>
    <xf numFmtId="167" fontId="12" fillId="0" borderId="0" xfId="4" applyNumberFormat="1" applyFont="1" applyAlignment="1" applyProtection="1">
      <alignment horizontal="right" vertical="top"/>
      <protection locked="0"/>
    </xf>
    <xf numFmtId="2" fontId="7" fillId="3" borderId="0" xfId="4" applyNumberFormat="1" applyFont="1" applyFill="1" applyAlignment="1" applyProtection="1">
      <alignment horizontal="right" vertical="top"/>
      <protection locked="0"/>
    </xf>
    <xf numFmtId="167" fontId="7" fillId="3" borderId="0" xfId="4" applyNumberFormat="1" applyFont="1" applyFill="1" applyAlignment="1" applyProtection="1">
      <alignment horizontal="right" vertical="top"/>
      <protection locked="0"/>
    </xf>
    <xf numFmtId="2" fontId="7" fillId="3" borderId="3" xfId="4" applyNumberFormat="1" applyFont="1" applyFill="1" applyBorder="1" applyAlignment="1" applyProtection="1">
      <alignment horizontal="right" vertical="top"/>
      <protection locked="0"/>
    </xf>
    <xf numFmtId="167" fontId="7" fillId="3" borderId="7" xfId="4" applyNumberFormat="1" applyFont="1" applyFill="1" applyBorder="1" applyAlignment="1" applyProtection="1">
      <alignment horizontal="right" vertical="top"/>
      <protection locked="0"/>
    </xf>
    <xf numFmtId="0" fontId="0" fillId="0" borderId="2" xfId="0" applyBorder="1" applyAlignment="1" applyProtection="1">
      <alignment vertical="top" wrapText="1"/>
      <protection locked="0"/>
    </xf>
    <xf numFmtId="2" fontId="7" fillId="0" borderId="2" xfId="4" applyNumberFormat="1" applyFont="1" applyBorder="1" applyAlignment="1" applyProtection="1">
      <alignment vertical="top" wrapText="1"/>
      <protection locked="0"/>
    </xf>
    <xf numFmtId="49" fontId="7" fillId="2" borderId="0" xfId="4" applyNumberFormat="1" applyFont="1" applyFill="1" applyAlignment="1" applyProtection="1">
      <alignment horizontal="center" vertical="top"/>
    </xf>
    <xf numFmtId="0" fontId="7" fillId="2" borderId="0" xfId="4" applyFont="1" applyFill="1" applyAlignment="1" applyProtection="1">
      <alignment vertical="top" wrapText="1"/>
    </xf>
    <xf numFmtId="0" fontId="7" fillId="2" borderId="0" xfId="4" applyFont="1" applyFill="1" applyAlignment="1" applyProtection="1">
      <alignment horizontal="center" vertical="top"/>
    </xf>
    <xf numFmtId="1" fontId="7" fillId="2" borderId="0" xfId="4" applyNumberFormat="1" applyFont="1" applyFill="1" applyAlignment="1" applyProtection="1">
      <alignment horizontal="center" vertical="top"/>
    </xf>
    <xf numFmtId="49" fontId="10" fillId="0" borderId="5" xfId="4" applyNumberFormat="1" applyFont="1" applyBorder="1" applyAlignment="1" applyProtection="1">
      <alignment horizontal="center" vertical="top" wrapText="1"/>
    </xf>
    <xf numFmtId="0" fontId="10" fillId="2" borderId="5" xfId="4" applyFont="1" applyFill="1" applyBorder="1" applyAlignment="1" applyProtection="1">
      <alignment horizontal="center" vertical="top" wrapText="1"/>
    </xf>
    <xf numFmtId="0" fontId="10" fillId="0" borderId="5" xfId="4" applyFont="1" applyBorder="1" applyAlignment="1" applyProtection="1">
      <alignment horizontal="center" vertical="top"/>
    </xf>
    <xf numFmtId="1" fontId="10" fillId="0" borderId="5" xfId="4" applyNumberFormat="1" applyFont="1" applyBorder="1" applyAlignment="1" applyProtection="1">
      <alignment horizontal="center" vertical="top"/>
    </xf>
    <xf numFmtId="0" fontId="7" fillId="2" borderId="2" xfId="4" applyFont="1" applyFill="1" applyBorder="1" applyAlignment="1" applyProtection="1">
      <alignment vertical="top" wrapText="1"/>
    </xf>
    <xf numFmtId="1" fontId="7" fillId="0" borderId="2" xfId="4" applyNumberFormat="1" applyFont="1" applyBorder="1" applyAlignment="1" applyProtection="1">
      <alignment horizontal="center" vertical="top"/>
    </xf>
    <xf numFmtId="0" fontId="10" fillId="2" borderId="2" xfId="4" applyFont="1" applyFill="1" applyBorder="1" applyAlignment="1" applyProtection="1">
      <alignment vertical="top" wrapText="1"/>
    </xf>
    <xf numFmtId="0" fontId="9" fillId="2" borderId="2" xfId="4" applyFont="1" applyFill="1" applyBorder="1" applyAlignment="1" applyProtection="1">
      <alignment vertical="top" wrapText="1"/>
    </xf>
    <xf numFmtId="49" fontId="7" fillId="0" borderId="5" xfId="4" applyNumberFormat="1" applyFont="1" applyBorder="1" applyAlignment="1" applyProtection="1">
      <alignment horizontal="center" vertical="top"/>
    </xf>
    <xf numFmtId="0" fontId="12" fillId="2" borderId="6" xfId="0" applyFont="1" applyFill="1" applyBorder="1" applyAlignment="1" applyProtection="1">
      <alignment horizontal="right" vertical="top"/>
    </xf>
    <xf numFmtId="0" fontId="13" fillId="2" borderId="9" xfId="0" applyFont="1" applyFill="1" applyBorder="1" applyAlignment="1" applyProtection="1">
      <alignment horizontal="right" vertical="top"/>
    </xf>
    <xf numFmtId="1" fontId="13" fillId="2" borderId="9" xfId="1" applyNumberFormat="1" applyFont="1" applyFill="1" applyBorder="1" applyAlignment="1" applyProtection="1">
      <alignment horizontal="right" vertical="top"/>
    </xf>
    <xf numFmtId="0" fontId="8" fillId="0" borderId="2" xfId="4" applyFont="1" applyBorder="1" applyAlignment="1" applyProtection="1">
      <alignment vertical="top" wrapText="1"/>
    </xf>
    <xf numFmtId="2" fontId="7" fillId="0" borderId="2" xfId="4" applyNumberFormat="1" applyFont="1" applyBorder="1" applyAlignment="1" applyProtection="1">
      <alignment vertical="top" wrapText="1"/>
    </xf>
    <xf numFmtId="0" fontId="0" fillId="0" borderId="2" xfId="0" applyBorder="1" applyAlignment="1" applyProtection="1">
      <alignment vertical="top" wrapText="1"/>
    </xf>
    <xf numFmtId="2" fontId="0" fillId="0" borderId="2" xfId="0" applyNumberFormat="1" applyBorder="1" applyAlignment="1" applyProtection="1">
      <alignment vertical="top" wrapText="1"/>
    </xf>
    <xf numFmtId="0" fontId="13" fillId="0" borderId="3" xfId="0" applyFont="1" applyBorder="1" applyAlignment="1" applyProtection="1">
      <alignment vertical="top" wrapText="1"/>
    </xf>
    <xf numFmtId="0" fontId="0" fillId="0" borderId="2" xfId="0" applyBorder="1" applyAlignment="1" applyProtection="1">
      <alignment horizontal="center" vertical="top" wrapText="1"/>
    </xf>
    <xf numFmtId="2" fontId="0" fillId="0" borderId="2" xfId="0" applyNumberFormat="1" applyBorder="1" applyAlignment="1" applyProtection="1">
      <alignment horizontal="center" vertical="top" wrapText="1"/>
    </xf>
    <xf numFmtId="0" fontId="8" fillId="0" borderId="4" xfId="4" applyFont="1" applyBorder="1" applyAlignment="1" applyProtection="1">
      <alignment vertical="top"/>
    </xf>
    <xf numFmtId="0" fontId="0" fillId="0" borderId="4" xfId="0" applyBorder="1" applyAlignment="1" applyProtection="1">
      <alignment horizontal="center" vertical="top" wrapText="1"/>
    </xf>
    <xf numFmtId="2" fontId="0" fillId="0" borderId="0" xfId="0" applyNumberFormat="1" applyAlignment="1" applyProtection="1">
      <alignment horizontal="center" vertical="top" wrapText="1"/>
    </xf>
    <xf numFmtId="0" fontId="7" fillId="2" borderId="5" xfId="10" applyFont="1" applyFill="1" applyBorder="1" applyAlignment="1" applyProtection="1">
      <alignment horizontal="left" vertical="top"/>
    </xf>
    <xf numFmtId="0" fontId="7" fillId="2" borderId="0" xfId="10" applyFont="1" applyFill="1" applyAlignment="1" applyProtection="1">
      <alignment horizontal="left" vertical="top"/>
    </xf>
    <xf numFmtId="0" fontId="12" fillId="2" borderId="0" xfId="0" applyFont="1" applyFill="1" applyAlignment="1" applyProtection="1">
      <alignment horizontal="center" vertical="center" wrapText="1"/>
    </xf>
    <xf numFmtId="1" fontId="7" fillId="0" borderId="0" xfId="4" applyNumberFormat="1" applyFont="1" applyAlignment="1" applyProtection="1">
      <alignment horizontal="center" vertical="top"/>
    </xf>
  </cellXfs>
  <cellStyles count="23">
    <cellStyle name="Comma" xfId="1" builtinId="3"/>
    <cellStyle name="Comma 2" xfId="20" xr:uid="{B71E31C3-8EE1-4039-9AED-EEB42E020D00}"/>
    <cellStyle name="Comma 2 3" xfId="5" xr:uid="{00000000-0005-0000-0000-000001000000}"/>
    <cellStyle name="Comma 3" xfId="12" xr:uid="{00000000-0005-0000-0000-000002000000}"/>
    <cellStyle name="Comma 3 2" xfId="9" xr:uid="{00000000-0005-0000-0000-000003000000}"/>
    <cellStyle name="Comma0 2" xfId="13" xr:uid="{00000000-0005-0000-0000-000005000000}"/>
    <cellStyle name="Currency 2" xfId="16" xr:uid="{00000000-0005-0000-0000-000007000000}"/>
    <cellStyle name="Currency 3" xfId="21" xr:uid="{656818F3-BE24-41AE-8125-163CE07CA9A5}"/>
    <cellStyle name="Normal" xfId="0" builtinId="0"/>
    <cellStyle name="Normal 101 8 5 3" xfId="19" xr:uid="{00000000-0005-0000-0000-000009000000}"/>
    <cellStyle name="Normal 2" xfId="4" xr:uid="{00000000-0005-0000-0000-00000A000000}"/>
    <cellStyle name="Normal 2 2" xfId="11" xr:uid="{00000000-0005-0000-0000-00000B000000}"/>
    <cellStyle name="Normal 2 2 2" xfId="14" xr:uid="{00000000-0005-0000-0000-00000C000000}"/>
    <cellStyle name="Normal 2 2 3" xfId="22" xr:uid="{604A6CA7-A6CA-4496-904F-0AAEB31F4356}"/>
    <cellStyle name="Normal 2 3" xfId="18" xr:uid="{00000000-0005-0000-0000-00000D000000}"/>
    <cellStyle name="Normal 3 3" xfId="7" xr:uid="{00000000-0005-0000-0000-00000E000000}"/>
    <cellStyle name="Normal 6" xfId="15" xr:uid="{00000000-0005-0000-0000-00000F000000}"/>
    <cellStyle name="Normal 6 3" xfId="3" xr:uid="{00000000-0005-0000-0000-000010000000}"/>
    <cellStyle name="Normal 8 2" xfId="10" xr:uid="{00000000-0005-0000-0000-000011000000}"/>
    <cellStyle name="Percent" xfId="2" builtinId="5"/>
    <cellStyle name="Percent 2" xfId="6" xr:uid="{00000000-0005-0000-0000-000013000000}"/>
    <cellStyle name="Percent 2 2" xfId="17" xr:uid="{00000000-0005-0000-0000-000014000000}"/>
    <cellStyle name="Percent 3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tinum\Departments\Documents%20and%20Settings\KenBS\Local%20Settings\Temporary%20Internet%20Files\OLKB3\Civils\Book1-Botswana%20Civil%20rates%20converted%20to%20Ra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hbtpdata\500211\Documents%20and%20Settings\z30jvosser\Local%20Settings\Temporary%20Internet%20Files\OLK4\CT%202%20Security%20System%20Estimate%20IP%20PHASE%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PROJEKTE\ATENDERS\VRYHEID\PROJEKTE\ATENDERS\MASTERS\BILL.WQ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LS\CAO\G133\CONTAIN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1"/>
    </sheetNames>
    <sheetDataSet>
      <sheetData sheetId="0">
        <row r="10">
          <cell r="B10" t="str">
            <v>Item</v>
          </cell>
          <cell r="C10" t="str">
            <v>Description</v>
          </cell>
          <cell r="J10" t="str">
            <v>Unit</v>
          </cell>
          <cell r="K10" t="str">
            <v>Quantity</v>
          </cell>
          <cell r="L10" t="str">
            <v>Rate</v>
          </cell>
          <cell r="M10" t="str">
            <v>Amount</v>
          </cell>
        </row>
        <row r="11">
          <cell r="L11" t="str">
            <v>P</v>
          </cell>
          <cell r="M11" t="str">
            <v>P</v>
          </cell>
        </row>
        <row r="12">
          <cell r="B12">
            <v>1</v>
          </cell>
          <cell r="C12" t="str">
            <v>Bulk Earthworks:</v>
          </cell>
          <cell r="M12" t="str">
            <v/>
          </cell>
        </row>
        <row r="13">
          <cell r="B13">
            <v>1.1000000000000001</v>
          </cell>
          <cell r="C13" t="str">
            <v>Bulk Excavation (in hand pickable material)</v>
          </cell>
          <cell r="J13" t="str">
            <v>m3</v>
          </cell>
          <cell r="K13">
            <v>0</v>
          </cell>
          <cell r="L13">
            <v>23.75</v>
          </cell>
          <cell r="M13">
            <v>0</v>
          </cell>
        </row>
        <row r="14">
          <cell r="B14">
            <v>1.2</v>
          </cell>
          <cell r="C14" t="str">
            <v>E.O. for excavation in intermediate materials.</v>
          </cell>
          <cell r="J14" t="str">
            <v>m3</v>
          </cell>
          <cell r="K14">
            <v>0</v>
          </cell>
          <cell r="L14">
            <v>12.5</v>
          </cell>
          <cell r="M14">
            <v>0</v>
          </cell>
        </row>
        <row r="15">
          <cell r="B15">
            <v>1.3</v>
          </cell>
          <cell r="C15" t="str">
            <v>E.O. for excavation in rock.</v>
          </cell>
          <cell r="J15" t="str">
            <v>m3</v>
          </cell>
          <cell r="K15">
            <v>0</v>
          </cell>
          <cell r="L15">
            <v>18.75</v>
          </cell>
          <cell r="M15">
            <v>0</v>
          </cell>
        </row>
        <row r="16">
          <cell r="B16">
            <v>1.4</v>
          </cell>
          <cell r="C16" t="str">
            <v>Backfill using selected material from excavations or from source</v>
          </cell>
          <cell r="J16" t="str">
            <v>m3</v>
          </cell>
          <cell r="K16">
            <v>0</v>
          </cell>
          <cell r="L16">
            <v>43.75</v>
          </cell>
          <cell r="M16">
            <v>0</v>
          </cell>
        </row>
        <row r="17">
          <cell r="C17" t="str">
            <v>within 1 km and compaction in 150 mm layers to 93% MOD AASHTO</v>
          </cell>
          <cell r="M17">
            <v>0</v>
          </cell>
        </row>
        <row r="18">
          <cell r="B18">
            <v>1.5</v>
          </cell>
          <cell r="C18" t="str">
            <v>Removal of surplus excavated materials within 1 km</v>
          </cell>
          <cell r="J18" t="str">
            <v>m3</v>
          </cell>
          <cell r="K18">
            <v>0</v>
          </cell>
          <cell r="L18">
            <v>21.875</v>
          </cell>
          <cell r="M18">
            <v>0</v>
          </cell>
        </row>
        <row r="19">
          <cell r="B19">
            <v>1.6</v>
          </cell>
          <cell r="C19" t="str">
            <v>Overhaul in excess of 1 km</v>
          </cell>
          <cell r="J19" t="str">
            <v>m3/km</v>
          </cell>
          <cell r="K19">
            <v>1</v>
          </cell>
          <cell r="L19">
            <v>2.5625</v>
          </cell>
          <cell r="M19">
            <v>2.5625</v>
          </cell>
        </row>
        <row r="20">
          <cell r="B20">
            <v>2</v>
          </cell>
          <cell r="C20" t="str">
            <v>Restricted Earthworks:</v>
          </cell>
          <cell r="M20">
            <v>0</v>
          </cell>
        </row>
        <row r="21">
          <cell r="B21">
            <v>2.1</v>
          </cell>
          <cell r="C21" t="str">
            <v>Restricted excavations (in hand pickable material)</v>
          </cell>
          <cell r="J21" t="str">
            <v>m3</v>
          </cell>
          <cell r="K21">
            <v>339325</v>
          </cell>
          <cell r="L21">
            <v>23.75</v>
          </cell>
          <cell r="M21">
            <v>8058968.75</v>
          </cell>
        </row>
        <row r="22">
          <cell r="B22">
            <v>2.2000000000000002</v>
          </cell>
          <cell r="C22" t="str">
            <v>E.O. for excavation in intermediate materials.</v>
          </cell>
          <cell r="J22" t="str">
            <v>m3</v>
          </cell>
          <cell r="K22">
            <v>67865</v>
          </cell>
          <cell r="L22">
            <v>12.5</v>
          </cell>
          <cell r="M22">
            <v>848312.5</v>
          </cell>
        </row>
        <row r="23">
          <cell r="B23">
            <v>2.2999999999999998</v>
          </cell>
          <cell r="C23" t="str">
            <v>E.O. for excavation in rock.</v>
          </cell>
          <cell r="J23" t="str">
            <v>m3</v>
          </cell>
          <cell r="K23">
            <v>33932</v>
          </cell>
          <cell r="L23">
            <v>408</v>
          </cell>
          <cell r="M23">
            <v>13844256</v>
          </cell>
        </row>
        <row r="24">
          <cell r="B24">
            <v>2.4</v>
          </cell>
          <cell r="C24" t="str">
            <v>Backfill to foundations and compaction to 95% MOD AASHTO</v>
          </cell>
          <cell r="J24" t="str">
            <v>m3</v>
          </cell>
          <cell r="K24">
            <v>21000</v>
          </cell>
          <cell r="L24">
            <v>43.75</v>
          </cell>
          <cell r="M24">
            <v>918750</v>
          </cell>
        </row>
        <row r="25">
          <cell r="B25">
            <v>3</v>
          </cell>
          <cell r="C25" t="str">
            <v>Formwork:</v>
          </cell>
          <cell r="M25">
            <v>0</v>
          </cell>
        </row>
        <row r="26">
          <cell r="B26">
            <v>3.1</v>
          </cell>
          <cell r="C26" t="str">
            <v>All formwork</v>
          </cell>
          <cell r="J26" t="str">
            <v>m2</v>
          </cell>
          <cell r="K26">
            <v>11767.86</v>
          </cell>
          <cell r="L26">
            <v>234</v>
          </cell>
          <cell r="M26">
            <v>2753679.24</v>
          </cell>
        </row>
        <row r="27">
          <cell r="B27">
            <v>3.2</v>
          </cell>
          <cell r="C27" t="str">
            <v>1.0thk galvanised Q.C. deck c/w flashing</v>
          </cell>
          <cell r="J27" t="str">
            <v>m2</v>
          </cell>
          <cell r="K27">
            <v>0</v>
          </cell>
          <cell r="L27">
            <v>252</v>
          </cell>
          <cell r="M27">
            <v>0</v>
          </cell>
        </row>
        <row r="28">
          <cell r="B28">
            <v>4</v>
          </cell>
          <cell r="C28" t="str">
            <v>Reinforcement:</v>
          </cell>
          <cell r="M28">
            <v>0</v>
          </cell>
        </row>
        <row r="29">
          <cell r="B29">
            <v>4.0999999999999996</v>
          </cell>
          <cell r="C29" t="str">
            <v>High yield reinforcing - all sizes</v>
          </cell>
          <cell r="J29" t="str">
            <v>ton</v>
          </cell>
          <cell r="K29">
            <v>556.32000000000005</v>
          </cell>
          <cell r="L29">
            <v>8136</v>
          </cell>
          <cell r="M29">
            <v>4526219.5200000005</v>
          </cell>
        </row>
        <row r="30">
          <cell r="B30">
            <v>4.2</v>
          </cell>
          <cell r="C30" t="str">
            <v>Mild steel reinforcing - all sizes</v>
          </cell>
          <cell r="J30" t="str">
            <v>ton</v>
          </cell>
          <cell r="K30">
            <v>27.82</v>
          </cell>
          <cell r="L30">
            <v>8376</v>
          </cell>
          <cell r="M30">
            <v>233020.32</v>
          </cell>
        </row>
        <row r="31">
          <cell r="B31">
            <v>4.3</v>
          </cell>
          <cell r="C31" t="str">
            <v>Mesh reinforcing (High yield strength) Ref 395</v>
          </cell>
          <cell r="J31" t="str">
            <v>m2</v>
          </cell>
          <cell r="K31">
            <v>0</v>
          </cell>
          <cell r="L31">
            <v>48.66</v>
          </cell>
          <cell r="M31">
            <v>0</v>
          </cell>
        </row>
        <row r="32">
          <cell r="C32" t="str">
            <v xml:space="preserve">                                                       Ref 500</v>
          </cell>
          <cell r="J32" t="str">
            <v>m2</v>
          </cell>
          <cell r="K32">
            <v>1074</v>
          </cell>
          <cell r="L32">
            <v>60</v>
          </cell>
          <cell r="M32">
            <v>64440</v>
          </cell>
        </row>
        <row r="33">
          <cell r="C33" t="str">
            <v xml:space="preserve">                                                       Ref 617</v>
          </cell>
          <cell r="J33" t="str">
            <v>m2</v>
          </cell>
          <cell r="K33">
            <v>0</v>
          </cell>
          <cell r="L33">
            <v>72.635999999999996</v>
          </cell>
          <cell r="M33">
            <v>0</v>
          </cell>
        </row>
        <row r="34">
          <cell r="B34">
            <v>5</v>
          </cell>
          <cell r="C34" t="str">
            <v>Concrete:</v>
          </cell>
          <cell r="M34">
            <v>0</v>
          </cell>
        </row>
        <row r="35">
          <cell r="B35">
            <v>5.0999999999999996</v>
          </cell>
          <cell r="C35" t="str">
            <v>Blinding, 10 MPa concrete, 50 mm thick.</v>
          </cell>
          <cell r="J35" t="str">
            <v>m2</v>
          </cell>
          <cell r="K35">
            <v>0</v>
          </cell>
          <cell r="L35">
            <v>50.683499999999995</v>
          </cell>
          <cell r="M35">
            <v>0</v>
          </cell>
        </row>
        <row r="36">
          <cell r="B36">
            <v>5.2</v>
          </cell>
          <cell r="C36" t="str">
            <v>Class 25 / 19 (including woodfloating)</v>
          </cell>
          <cell r="J36" t="str">
            <v>m3</v>
          </cell>
          <cell r="K36">
            <v>5891</v>
          </cell>
          <cell r="L36">
            <v>758.56799999999998</v>
          </cell>
          <cell r="M36">
            <v>4468724.0879999995</v>
          </cell>
        </row>
        <row r="37">
          <cell r="B37">
            <v>5.3</v>
          </cell>
          <cell r="C37" t="str">
            <v>Class 10.19 (backfill)</v>
          </cell>
          <cell r="J37" t="str">
            <v>m3</v>
          </cell>
          <cell r="K37">
            <v>1178</v>
          </cell>
          <cell r="L37">
            <v>712.98</v>
          </cell>
          <cell r="M37">
            <v>839890.44000000006</v>
          </cell>
        </row>
        <row r="38">
          <cell r="B38">
            <v>5.4</v>
          </cell>
          <cell r="C38" t="str">
            <v>No-fines concrete. Cement ratio (by volume) 10.5:1, 19 mm stone size</v>
          </cell>
          <cell r="J38" t="str">
            <v>m3</v>
          </cell>
          <cell r="K38">
            <v>0</v>
          </cell>
          <cell r="L38">
            <v>865.32</v>
          </cell>
          <cell r="M38">
            <v>0</v>
          </cell>
        </row>
        <row r="39">
          <cell r="M39">
            <v>0</v>
          </cell>
        </row>
        <row r="40">
          <cell r="B40">
            <v>5.5</v>
          </cell>
          <cell r="C40" t="str">
            <v>Rocla Culvert SAR 3.570 x 1125</v>
          </cell>
          <cell r="J40" t="str">
            <v>No</v>
          </cell>
          <cell r="K40">
            <v>0</v>
          </cell>
          <cell r="L40">
            <v>0</v>
          </cell>
          <cell r="M40">
            <v>0</v>
          </cell>
        </row>
        <row r="41">
          <cell r="B41">
            <v>5.6</v>
          </cell>
          <cell r="C41" t="str">
            <v>Rocla Manhole c/w Cat Ladder  dia 1000 x 1130</v>
          </cell>
          <cell r="J41" t="str">
            <v>No</v>
          </cell>
          <cell r="K41">
            <v>0</v>
          </cell>
          <cell r="L41">
            <v>0</v>
          </cell>
          <cell r="M41">
            <v>0</v>
          </cell>
        </row>
        <row r="42">
          <cell r="B42">
            <v>5.7</v>
          </cell>
          <cell r="C42" t="str">
            <v>Rocla Manhole Adaptor</v>
          </cell>
          <cell r="J42" t="str">
            <v>No</v>
          </cell>
          <cell r="K42">
            <v>0</v>
          </cell>
          <cell r="L42">
            <v>0</v>
          </cell>
          <cell r="M42">
            <v>0</v>
          </cell>
        </row>
        <row r="43">
          <cell r="B43">
            <v>5.8</v>
          </cell>
          <cell r="C43" t="str">
            <v>Rocla Manhole Lid</v>
          </cell>
          <cell r="J43" t="str">
            <v>No</v>
          </cell>
          <cell r="K43">
            <v>0</v>
          </cell>
          <cell r="L43">
            <v>0</v>
          </cell>
          <cell r="M43">
            <v>0</v>
          </cell>
        </row>
        <row r="44">
          <cell r="M44">
            <v>0</v>
          </cell>
        </row>
        <row r="45">
          <cell r="B45" t="str">
            <v>6</v>
          </cell>
          <cell r="C45" t="str">
            <v>Piling</v>
          </cell>
          <cell r="M45">
            <v>0</v>
          </cell>
        </row>
        <row r="46">
          <cell r="B46">
            <v>6.1</v>
          </cell>
          <cell r="C46" t="str">
            <v>Piles 500 kN (dia 350 mm) x 11.50 m</v>
          </cell>
          <cell r="J46" t="str">
            <v>No.</v>
          </cell>
          <cell r="K46">
            <v>0</v>
          </cell>
          <cell r="L46">
            <v>0</v>
          </cell>
          <cell r="M46">
            <v>0</v>
          </cell>
        </row>
        <row r="47">
          <cell r="B47">
            <v>6.2</v>
          </cell>
          <cell r="C47" t="str">
            <v>Trimming of 500 kN (dia 350 mm) Piles</v>
          </cell>
          <cell r="J47" t="str">
            <v>No.</v>
          </cell>
          <cell r="K47">
            <v>0</v>
          </cell>
          <cell r="L47">
            <v>0</v>
          </cell>
          <cell r="M47">
            <v>0</v>
          </cell>
        </row>
        <row r="48">
          <cell r="B48">
            <v>6.3</v>
          </cell>
          <cell r="C48" t="str">
            <v>Piles 600 kN (dia 410 mm) x 11.50 m</v>
          </cell>
          <cell r="J48" t="str">
            <v>No.</v>
          </cell>
          <cell r="K48">
            <v>0</v>
          </cell>
          <cell r="L48">
            <v>0</v>
          </cell>
          <cell r="M48">
            <v>0</v>
          </cell>
        </row>
        <row r="49">
          <cell r="B49">
            <v>6.4</v>
          </cell>
          <cell r="C49" t="str">
            <v>Trimming of 600 kN (dia 410 mm) Piles</v>
          </cell>
          <cell r="J49" t="str">
            <v>No.</v>
          </cell>
          <cell r="K49">
            <v>0</v>
          </cell>
          <cell r="L49">
            <v>0</v>
          </cell>
          <cell r="M49">
            <v>0</v>
          </cell>
        </row>
        <row r="50">
          <cell r="B50">
            <v>6.5</v>
          </cell>
          <cell r="C50" t="str">
            <v>Piles 1000 kN (dia 530 mm) x 11.50 m</v>
          </cell>
          <cell r="J50" t="str">
            <v>No.</v>
          </cell>
          <cell r="K50">
            <v>0</v>
          </cell>
          <cell r="L50">
            <v>0</v>
          </cell>
          <cell r="M50">
            <v>0</v>
          </cell>
        </row>
        <row r="51">
          <cell r="B51">
            <v>6.6</v>
          </cell>
          <cell r="C51" t="str">
            <v>Trimming of 1000 kN (dia 530 mm) Piles</v>
          </cell>
          <cell r="J51" t="str">
            <v>No.</v>
          </cell>
          <cell r="K51">
            <v>0</v>
          </cell>
          <cell r="L51">
            <v>0</v>
          </cell>
          <cell r="M51">
            <v>0</v>
          </cell>
        </row>
        <row r="52">
          <cell r="B52">
            <v>6.7</v>
          </cell>
          <cell r="C52" t="str">
            <v>Piles 1600 kN (dia 600 mm) x 11.50 m</v>
          </cell>
          <cell r="J52" t="str">
            <v>No.</v>
          </cell>
          <cell r="K52">
            <v>0</v>
          </cell>
          <cell r="L52">
            <v>0</v>
          </cell>
          <cell r="M52">
            <v>0</v>
          </cell>
        </row>
        <row r="53">
          <cell r="B53">
            <v>6.8</v>
          </cell>
          <cell r="C53" t="str">
            <v>Trimming of 1600 kN (dia 600 mm) Piles</v>
          </cell>
          <cell r="J53" t="str">
            <v>No.</v>
          </cell>
          <cell r="K53">
            <v>0</v>
          </cell>
          <cell r="L53">
            <v>0</v>
          </cell>
          <cell r="M53">
            <v>0</v>
          </cell>
        </row>
        <row r="54">
          <cell r="M54">
            <v>0</v>
          </cell>
        </row>
        <row r="55">
          <cell r="B55" t="str">
            <v>7</v>
          </cell>
          <cell r="C55" t="str">
            <v>Cast-in Items:</v>
          </cell>
          <cell r="M55">
            <v>0</v>
          </cell>
        </row>
        <row r="56">
          <cell r="B56">
            <v>7.1</v>
          </cell>
          <cell r="C56" t="str">
            <v>H.D. Bolts.  Supply and set. (Galvanized)</v>
          </cell>
          <cell r="J56" t="str">
            <v>kg</v>
          </cell>
          <cell r="K56">
            <v>500</v>
          </cell>
          <cell r="L56">
            <v>37.200000000000003</v>
          </cell>
          <cell r="M56">
            <v>18600</v>
          </cell>
        </row>
        <row r="57">
          <cell r="B57">
            <v>7.2</v>
          </cell>
          <cell r="C57" t="str">
            <v>Cast-in plates Supply and set. (Galvanized)</v>
          </cell>
          <cell r="J57" t="str">
            <v>kg</v>
          </cell>
          <cell r="K57">
            <v>7500</v>
          </cell>
          <cell r="L57">
            <v>36</v>
          </cell>
          <cell r="M57">
            <v>270000</v>
          </cell>
        </row>
        <row r="58">
          <cell r="B58">
            <v>7.3</v>
          </cell>
          <cell r="C58" t="str">
            <v>Weep holes - diameter 50 PVC pipe x 300 lg. Supply &amp; set.</v>
          </cell>
          <cell r="J58" t="str">
            <v>No.</v>
          </cell>
          <cell r="K58">
            <v>100</v>
          </cell>
          <cell r="L58">
            <v>9.6</v>
          </cell>
          <cell r="M58">
            <v>960</v>
          </cell>
        </row>
        <row r="59">
          <cell r="B59" t="str">
            <v>8</v>
          </cell>
          <cell r="C59" t="str">
            <v>Agricultural drain:</v>
          </cell>
          <cell r="M59">
            <v>0</v>
          </cell>
        </row>
        <row r="60">
          <cell r="B60">
            <v>8.1</v>
          </cell>
          <cell r="C60" t="str">
            <v>Supply and install complete (See detail)</v>
          </cell>
          <cell r="J60" t="str">
            <v>m</v>
          </cell>
          <cell r="K60">
            <v>200</v>
          </cell>
          <cell r="L60">
            <v>0</v>
          </cell>
          <cell r="M60">
            <v>0</v>
          </cell>
        </row>
        <row r="61">
          <cell r="B61" t="str">
            <v>9</v>
          </cell>
          <cell r="C61" t="str">
            <v>Joints to Concrete:</v>
          </cell>
          <cell r="M61">
            <v>0</v>
          </cell>
        </row>
        <row r="62">
          <cell r="B62">
            <v>9.1</v>
          </cell>
          <cell r="C62" t="str">
            <v>Isolation joints. 10 mm softboard x 200 deep and 10 x 20 polysulphide</v>
          </cell>
          <cell r="J62" t="str">
            <v>m</v>
          </cell>
          <cell r="K62">
            <v>140</v>
          </cell>
          <cell r="L62">
            <v>54</v>
          </cell>
          <cell r="M62">
            <v>7560</v>
          </cell>
        </row>
        <row r="63">
          <cell r="C63" t="str">
            <v>sealer</v>
          </cell>
          <cell r="M63">
            <v>0</v>
          </cell>
        </row>
        <row r="64">
          <cell r="B64">
            <v>9.1999999999999993</v>
          </cell>
          <cell r="C64" t="str">
            <v>Saw-cut joints. (40 deep; polysulphide sealed)</v>
          </cell>
          <cell r="J64" t="str">
            <v>m</v>
          </cell>
          <cell r="K64">
            <v>40</v>
          </cell>
          <cell r="L64">
            <v>16.8</v>
          </cell>
          <cell r="M64">
            <v>672</v>
          </cell>
        </row>
        <row r="65">
          <cell r="B65">
            <v>9.3000000000000007</v>
          </cell>
          <cell r="C65" t="str">
            <v>250 µ polyethylene lining u/s slabs</v>
          </cell>
          <cell r="J65" t="str">
            <v>m2</v>
          </cell>
          <cell r="K65">
            <v>1278</v>
          </cell>
          <cell r="L65">
            <v>6</v>
          </cell>
          <cell r="M65">
            <v>7668</v>
          </cell>
        </row>
        <row r="66">
          <cell r="B66" t="str">
            <v>10</v>
          </cell>
          <cell r="C66" t="str">
            <v>Grout:</v>
          </cell>
          <cell r="M66">
            <v>0</v>
          </cell>
        </row>
        <row r="67">
          <cell r="B67">
            <v>10.1</v>
          </cell>
          <cell r="C67" t="str">
            <v>Non-shrink grout ("M-BED" Superflow)</v>
          </cell>
          <cell r="J67" t="str">
            <v>dm3</v>
          </cell>
          <cell r="K67">
            <v>1000</v>
          </cell>
          <cell r="L67">
            <v>14.4</v>
          </cell>
          <cell r="M67">
            <v>14400</v>
          </cell>
        </row>
        <row r="68">
          <cell r="M68" t="str">
            <v/>
          </cell>
        </row>
        <row r="69">
          <cell r="B69" t="str">
            <v>Total Estimated Cost (Excluding V.A.T.)</v>
          </cell>
          <cell r="M69">
            <v>36876123.420499995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 Summary Detail "/>
      <sheetName val="System Detail"/>
      <sheetName val="Equipment Library"/>
    </sheetNames>
    <sheetDataSet>
      <sheetData sheetId="0"/>
      <sheetData sheetId="1"/>
      <sheetData sheetId="2" refreshError="1">
        <row r="3">
          <cell r="A3">
            <v>1</v>
          </cell>
          <cell r="B3" t="str">
            <v>CAMERAS IP</v>
          </cell>
        </row>
        <row r="4">
          <cell r="A4" t="str">
            <v>1.1.1.0</v>
          </cell>
          <cell r="B4" t="str">
            <v>FIXED COLOR CAMERA UNIT IP 67 MOUNTINGS 01</v>
          </cell>
          <cell r="C4" t="str">
            <v>ea.</v>
          </cell>
          <cell r="D4">
            <v>1</v>
          </cell>
          <cell r="G4">
            <v>14470.42</v>
          </cell>
          <cell r="H4">
            <v>875</v>
          </cell>
          <cell r="I4">
            <v>15345.42</v>
          </cell>
        </row>
        <row r="5">
          <cell r="A5" t="str">
            <v>1.1.1.1</v>
          </cell>
          <cell r="B5" t="str">
            <v>INDOOR COLOR CAMERA FIX  Color Camera</v>
          </cell>
          <cell r="C5" t="str">
            <v>ea.</v>
          </cell>
          <cell r="D5">
            <v>1</v>
          </cell>
          <cell r="E5">
            <v>6000</v>
          </cell>
          <cell r="F5">
            <v>275</v>
          </cell>
          <cell r="G5">
            <v>6000</v>
          </cell>
          <cell r="H5">
            <v>275</v>
          </cell>
          <cell r="I5">
            <v>6275</v>
          </cell>
        </row>
        <row r="6">
          <cell r="A6" t="str">
            <v>1.1.1.2</v>
          </cell>
          <cell r="B6" t="str">
            <v>VARIFOCAL AUTO IRIS LENS UPTO 60M</v>
          </cell>
          <cell r="C6" t="str">
            <v>ea.</v>
          </cell>
          <cell r="D6">
            <v>1</v>
          </cell>
          <cell r="E6">
            <v>1398</v>
          </cell>
          <cell r="F6">
            <v>0</v>
          </cell>
          <cell r="G6">
            <v>1398</v>
          </cell>
          <cell r="H6">
            <v>0</v>
          </cell>
          <cell r="I6">
            <v>1398</v>
          </cell>
        </row>
        <row r="7">
          <cell r="A7" t="str">
            <v>1.1.1.3</v>
          </cell>
          <cell r="B7" t="str">
            <v>Marine Special SS CAMERA HOUSING IP 69</v>
          </cell>
          <cell r="C7" t="str">
            <v>ea.</v>
          </cell>
          <cell r="D7">
            <v>1</v>
          </cell>
          <cell r="E7">
            <v>4993.8599999999997</v>
          </cell>
          <cell r="F7">
            <v>0</v>
          </cell>
          <cell r="G7">
            <v>4993.8599999999997</v>
          </cell>
        </row>
        <row r="8">
          <cell r="A8" t="str">
            <v>1.1.1.4</v>
          </cell>
          <cell r="B8" t="str">
            <v>MOUNTING BRACKET Stainless Steel</v>
          </cell>
          <cell r="C8" t="str">
            <v>ea.</v>
          </cell>
          <cell r="D8">
            <v>1</v>
          </cell>
          <cell r="E8">
            <v>558.55999999999995</v>
          </cell>
          <cell r="F8">
            <v>0</v>
          </cell>
          <cell r="G8">
            <v>558.55999999999995</v>
          </cell>
        </row>
        <row r="9">
          <cell r="A9" t="str">
            <v>1.1.1.5</v>
          </cell>
          <cell r="B9" t="str">
            <v>PRE-COMMISSIONING</v>
          </cell>
          <cell r="C9" t="str">
            <v>ea.</v>
          </cell>
          <cell r="D9">
            <v>1</v>
          </cell>
          <cell r="E9">
            <v>600</v>
          </cell>
          <cell r="F9">
            <v>0</v>
          </cell>
          <cell r="G9">
            <v>600</v>
          </cell>
          <cell r="H9">
            <v>300</v>
          </cell>
        </row>
        <row r="10">
          <cell r="A10" t="str">
            <v>1.1.1.6</v>
          </cell>
          <cell r="B10" t="str">
            <v>Camera Termination (box,cb,surge arrestor)</v>
          </cell>
          <cell r="C10" t="str">
            <v>ea.</v>
          </cell>
          <cell r="D10">
            <v>1</v>
          </cell>
          <cell r="E10">
            <v>920</v>
          </cell>
          <cell r="F10">
            <v>0</v>
          </cell>
          <cell r="G10">
            <v>920</v>
          </cell>
          <cell r="H10">
            <v>300</v>
          </cell>
        </row>
        <row r="13">
          <cell r="A13" t="str">
            <v>1.2.1.0</v>
          </cell>
          <cell r="B13" t="str">
            <v>FIXED COLOR CAMERA UNIT 02</v>
          </cell>
          <cell r="C13" t="str">
            <v>ea.</v>
          </cell>
          <cell r="D13">
            <v>1</v>
          </cell>
          <cell r="G13">
            <v>9115</v>
          </cell>
          <cell r="H13">
            <v>600</v>
          </cell>
          <cell r="I13">
            <v>9715</v>
          </cell>
        </row>
        <row r="14">
          <cell r="A14" t="str">
            <v>1.2.1.1</v>
          </cell>
          <cell r="B14" t="str">
            <v>INDOOR COLOR CAMERA FIX</v>
          </cell>
          <cell r="C14" t="str">
            <v>ea.</v>
          </cell>
          <cell r="D14">
            <v>1</v>
          </cell>
          <cell r="E14">
            <v>6000</v>
          </cell>
          <cell r="F14">
            <v>0</v>
          </cell>
          <cell r="G14">
            <v>6000</v>
          </cell>
          <cell r="H14">
            <v>0</v>
          </cell>
          <cell r="I14">
            <v>6000</v>
          </cell>
        </row>
        <row r="15">
          <cell r="A15" t="str">
            <v>1.2.1.2</v>
          </cell>
          <cell r="B15" t="str">
            <v xml:space="preserve">VARIFOCAL AUTO IRIS LENS  </v>
          </cell>
          <cell r="C15" t="str">
            <v>ea.</v>
          </cell>
          <cell r="D15">
            <v>1</v>
          </cell>
          <cell r="E15">
            <v>1115</v>
          </cell>
          <cell r="F15">
            <v>0</v>
          </cell>
          <cell r="G15">
            <v>1115</v>
          </cell>
          <cell r="H15">
            <v>0</v>
          </cell>
          <cell r="I15">
            <v>1115</v>
          </cell>
        </row>
        <row r="16">
          <cell r="A16" t="str">
            <v>1.2.1.3</v>
          </cell>
          <cell r="B16" t="str">
            <v xml:space="preserve">CAMERA HOUSING </v>
          </cell>
          <cell r="C16" t="str">
            <v>ea.</v>
          </cell>
          <cell r="D16">
            <v>1</v>
          </cell>
          <cell r="E16">
            <v>760</v>
          </cell>
          <cell r="F16">
            <v>0</v>
          </cell>
          <cell r="G16">
            <v>760</v>
          </cell>
        </row>
        <row r="17">
          <cell r="A17" t="str">
            <v>1.2.1.4</v>
          </cell>
          <cell r="B17" t="str">
            <v>MOUNTING BRACKET</v>
          </cell>
          <cell r="C17" t="str">
            <v>ea.</v>
          </cell>
          <cell r="D17">
            <v>1</v>
          </cell>
          <cell r="E17">
            <v>180</v>
          </cell>
          <cell r="F17">
            <v>0</v>
          </cell>
          <cell r="G17">
            <v>180</v>
          </cell>
        </row>
        <row r="18">
          <cell r="A18" t="str">
            <v>1.2.1.5</v>
          </cell>
          <cell r="B18" t="str">
            <v>POWER SUPPLY</v>
          </cell>
          <cell r="C18" t="str">
            <v>ea.</v>
          </cell>
          <cell r="D18">
            <v>1</v>
          </cell>
          <cell r="E18">
            <v>140</v>
          </cell>
          <cell r="F18">
            <v>0</v>
          </cell>
          <cell r="G18">
            <v>140</v>
          </cell>
        </row>
        <row r="19">
          <cell r="A19" t="str">
            <v>1.2.1.6</v>
          </cell>
          <cell r="B19" t="str">
            <v>PRE-COMMISSIONING</v>
          </cell>
          <cell r="C19" t="str">
            <v>ea.</v>
          </cell>
          <cell r="D19">
            <v>1</v>
          </cell>
          <cell r="E19">
            <v>0</v>
          </cell>
          <cell r="F19">
            <v>0</v>
          </cell>
          <cell r="G19">
            <v>0</v>
          </cell>
          <cell r="H19">
            <v>300</v>
          </cell>
        </row>
        <row r="20">
          <cell r="A20" t="str">
            <v>1.2.1.7</v>
          </cell>
          <cell r="B20" t="str">
            <v>Camera Termination (box,cb,surge arrestor)</v>
          </cell>
          <cell r="C20" t="str">
            <v>ea.</v>
          </cell>
          <cell r="D20">
            <v>1</v>
          </cell>
          <cell r="E20">
            <v>920</v>
          </cell>
          <cell r="F20">
            <v>0</v>
          </cell>
          <cell r="G20">
            <v>920</v>
          </cell>
          <cell r="H20">
            <v>300</v>
          </cell>
        </row>
        <row r="23">
          <cell r="A23" t="str">
            <v>1.2.2.0</v>
          </cell>
          <cell r="B23" t="str">
            <v>FIXED COLOR CAMERA UNIT 03</v>
          </cell>
          <cell r="C23" t="str">
            <v>ea.</v>
          </cell>
          <cell r="D23">
            <v>1</v>
          </cell>
          <cell r="G23">
            <v>6030</v>
          </cell>
          <cell r="H23">
            <v>600</v>
          </cell>
          <cell r="I23">
            <v>6630</v>
          </cell>
        </row>
        <row r="24">
          <cell r="A24" t="str">
            <v>1.2.2.1</v>
          </cell>
          <cell r="B24" t="str">
            <v>INDOOR COLOR CAMERA FIX</v>
          </cell>
          <cell r="C24" t="str">
            <v>ea.</v>
          </cell>
          <cell r="D24">
            <v>1</v>
          </cell>
          <cell r="E24">
            <v>3500</v>
          </cell>
          <cell r="F24">
            <v>0</v>
          </cell>
          <cell r="G24">
            <v>3500</v>
          </cell>
          <cell r="H24">
            <v>0</v>
          </cell>
          <cell r="I24">
            <v>3500</v>
          </cell>
        </row>
        <row r="25">
          <cell r="A25" t="str">
            <v>1.2.2.2</v>
          </cell>
          <cell r="B25" t="str">
            <v xml:space="preserve">VARIFOCAL AUTO IRIS LENS  </v>
          </cell>
          <cell r="C25" t="str">
            <v>ea.</v>
          </cell>
          <cell r="D25">
            <v>1</v>
          </cell>
          <cell r="E25">
            <v>950</v>
          </cell>
          <cell r="F25">
            <v>0</v>
          </cell>
          <cell r="G25">
            <v>950</v>
          </cell>
          <cell r="H25">
            <v>0</v>
          </cell>
          <cell r="I25">
            <v>950</v>
          </cell>
        </row>
        <row r="26">
          <cell r="A26" t="str">
            <v>1.2.2.3</v>
          </cell>
          <cell r="B26" t="str">
            <v xml:space="preserve">CAMERA HOUSING </v>
          </cell>
          <cell r="C26" t="str">
            <v>ea.</v>
          </cell>
          <cell r="D26">
            <v>1</v>
          </cell>
          <cell r="E26">
            <v>450</v>
          </cell>
          <cell r="F26">
            <v>0</v>
          </cell>
          <cell r="G26">
            <v>450</v>
          </cell>
        </row>
        <row r="27">
          <cell r="A27" t="str">
            <v>1.2.2.4</v>
          </cell>
          <cell r="B27" t="str">
            <v>MOUNTING BRACKET</v>
          </cell>
          <cell r="C27" t="str">
            <v>ea.</v>
          </cell>
          <cell r="D27">
            <v>1</v>
          </cell>
          <cell r="E27">
            <v>70</v>
          </cell>
          <cell r="F27">
            <v>0</v>
          </cell>
          <cell r="G27">
            <v>70</v>
          </cell>
        </row>
        <row r="28">
          <cell r="A28" t="str">
            <v>1.2.2.5</v>
          </cell>
          <cell r="B28" t="str">
            <v>POWER SUPPLY</v>
          </cell>
          <cell r="C28" t="str">
            <v>ea.</v>
          </cell>
          <cell r="D28">
            <v>1</v>
          </cell>
          <cell r="E28">
            <v>140</v>
          </cell>
          <cell r="F28">
            <v>0</v>
          </cell>
          <cell r="G28">
            <v>140</v>
          </cell>
        </row>
        <row r="29">
          <cell r="A29" t="str">
            <v>1.2.2.6</v>
          </cell>
          <cell r="B29" t="str">
            <v>PRE-COMMISSIONING</v>
          </cell>
          <cell r="C29" t="str">
            <v>ea.</v>
          </cell>
          <cell r="D29">
            <v>1</v>
          </cell>
          <cell r="E29">
            <v>0</v>
          </cell>
          <cell r="F29">
            <v>0</v>
          </cell>
          <cell r="G29">
            <v>0</v>
          </cell>
          <cell r="H29">
            <v>300</v>
          </cell>
        </row>
        <row r="30">
          <cell r="A30" t="str">
            <v>1.2.2.7</v>
          </cell>
          <cell r="B30" t="str">
            <v>Camera Termination (box,cb,surge arrestor)</v>
          </cell>
          <cell r="C30" t="str">
            <v>ea.</v>
          </cell>
          <cell r="D30">
            <v>1</v>
          </cell>
          <cell r="E30">
            <v>920</v>
          </cell>
          <cell r="F30">
            <v>0</v>
          </cell>
          <cell r="G30">
            <v>920</v>
          </cell>
          <cell r="H30">
            <v>300</v>
          </cell>
        </row>
        <row r="33">
          <cell r="A33" t="str">
            <v>1.2.3.0</v>
          </cell>
          <cell r="B33" t="str">
            <v>COAX TO FIBRE CONVERSION</v>
          </cell>
          <cell r="C33" t="str">
            <v>ea.</v>
          </cell>
          <cell r="D33">
            <v>1</v>
          </cell>
          <cell r="G33">
            <v>5400</v>
          </cell>
          <cell r="H33">
            <v>1000</v>
          </cell>
          <cell r="I33">
            <v>6400</v>
          </cell>
        </row>
        <row r="34">
          <cell r="A34" t="str">
            <v>1.2.3.1</v>
          </cell>
          <cell r="B34" t="str">
            <v>COAX TO FIBRE CONVERSION AT CAMERA</v>
          </cell>
          <cell r="C34" t="str">
            <v>ea.</v>
          </cell>
          <cell r="D34">
            <v>1</v>
          </cell>
          <cell r="E34">
            <v>2700</v>
          </cell>
          <cell r="F34">
            <v>500</v>
          </cell>
          <cell r="G34">
            <v>2700</v>
          </cell>
          <cell r="H34">
            <v>500</v>
          </cell>
          <cell r="I34">
            <v>3200</v>
          </cell>
        </row>
        <row r="35">
          <cell r="A35" t="str">
            <v>1.2.3.2</v>
          </cell>
          <cell r="B35" t="str">
            <v>FIBRE TO COAX CONVERSION AT VIDEO PANEL</v>
          </cell>
          <cell r="C35" t="str">
            <v>ea.</v>
          </cell>
          <cell r="D35">
            <v>1</v>
          </cell>
          <cell r="E35">
            <v>2700</v>
          </cell>
          <cell r="F35">
            <v>500</v>
          </cell>
          <cell r="G35">
            <v>2700</v>
          </cell>
          <cell r="H35">
            <v>500</v>
          </cell>
          <cell r="I35">
            <v>3200</v>
          </cell>
        </row>
        <row r="38">
          <cell r="A38" t="str">
            <v>1.3.1.0</v>
          </cell>
          <cell r="B38" t="str">
            <v>FIXED COMBINATION BULLET CAMERA UNIT COLOR</v>
          </cell>
          <cell r="C38" t="str">
            <v>ea.</v>
          </cell>
          <cell r="D38">
            <v>1</v>
          </cell>
          <cell r="G38">
            <v>5600</v>
          </cell>
          <cell r="H38">
            <v>587.5</v>
          </cell>
          <cell r="I38">
            <v>6187.5</v>
          </cell>
          <cell r="J38" t="str">
            <v xml:space="preserve">EAGLE COLOR CAMERA </v>
          </cell>
        </row>
        <row r="39">
          <cell r="A39" t="str">
            <v>1.3.1.1</v>
          </cell>
          <cell r="B39" t="str">
            <v>FIXED COMBINATION BULLET CAMERA</v>
          </cell>
          <cell r="C39" t="str">
            <v>ea.</v>
          </cell>
          <cell r="D39">
            <v>1</v>
          </cell>
          <cell r="E39">
            <v>5600</v>
          </cell>
          <cell r="F39">
            <v>587.5</v>
          </cell>
          <cell r="G39">
            <v>5600</v>
          </cell>
          <cell r="H39">
            <v>587.5</v>
          </cell>
          <cell r="I39">
            <v>6187.5</v>
          </cell>
        </row>
        <row r="42">
          <cell r="A42" t="str">
            <v>1.4.1.0</v>
          </cell>
          <cell r="B42" t="str">
            <v>PICTURE COMPARISON CAMERA UNIT COLOR</v>
          </cell>
          <cell r="C42" t="str">
            <v>ea.</v>
          </cell>
          <cell r="D42">
            <v>1</v>
          </cell>
          <cell r="G42">
            <v>4800</v>
          </cell>
          <cell r="H42">
            <v>587.5</v>
          </cell>
          <cell r="I42">
            <v>5387.5</v>
          </cell>
          <cell r="J42" t="str">
            <v xml:space="preserve">EAGLE COLOR CAMERA </v>
          </cell>
        </row>
        <row r="43">
          <cell r="A43" t="str">
            <v>1.4.1.1</v>
          </cell>
          <cell r="B43" t="str">
            <v>PICTURE COMPARISON CAMERA UNIT COLOR</v>
          </cell>
          <cell r="C43" t="str">
            <v>ea.</v>
          </cell>
          <cell r="D43">
            <v>1</v>
          </cell>
          <cell r="E43">
            <v>4800</v>
          </cell>
          <cell r="F43">
            <v>587.5</v>
          </cell>
          <cell r="G43">
            <v>4800</v>
          </cell>
          <cell r="H43">
            <v>587.5</v>
          </cell>
          <cell r="I43">
            <v>5387.5</v>
          </cell>
        </row>
        <row r="46">
          <cell r="A46" t="str">
            <v>1.5.1.0</v>
          </cell>
          <cell r="B46" t="str">
            <v>INDOOR PTZ DOME CAMERA UNIT</v>
          </cell>
          <cell r="C46" t="str">
            <v>ea.</v>
          </cell>
          <cell r="D46">
            <v>1</v>
          </cell>
          <cell r="G46">
            <v>18863.5</v>
          </cell>
          <cell r="H46">
            <v>750</v>
          </cell>
          <cell r="I46">
            <v>19613.5</v>
          </cell>
          <cell r="J46" t="str">
            <v>PELCO CEILING SURFACE MOUNT DOME</v>
          </cell>
        </row>
        <row r="47">
          <cell r="A47" t="str">
            <v>1.5.1.1</v>
          </cell>
          <cell r="B47" t="str">
            <v>INDOOR PTZ DOME CAMERA UPTON 20M VIEW RANGE</v>
          </cell>
          <cell r="C47" t="str">
            <v>ea.</v>
          </cell>
          <cell r="D47">
            <v>1</v>
          </cell>
          <cell r="E47">
            <v>16500</v>
          </cell>
          <cell r="F47">
            <v>750</v>
          </cell>
          <cell r="G47">
            <v>16500</v>
          </cell>
          <cell r="H47">
            <v>750</v>
          </cell>
          <cell r="I47">
            <v>17250</v>
          </cell>
        </row>
        <row r="48">
          <cell r="A48" t="str">
            <v>1.5.1.2</v>
          </cell>
          <cell r="B48" t="str">
            <v>JUNCTION BOX</v>
          </cell>
          <cell r="C48" t="str">
            <v>ea.</v>
          </cell>
          <cell r="D48">
            <v>1</v>
          </cell>
          <cell r="E48">
            <v>2363.5</v>
          </cell>
          <cell r="F48">
            <v>0</v>
          </cell>
          <cell r="G48">
            <v>2363.5</v>
          </cell>
          <cell r="H48">
            <v>0</v>
          </cell>
          <cell r="I48">
            <v>2363.5</v>
          </cell>
        </row>
        <row r="51">
          <cell r="A51" t="str">
            <v>1.6.1.0</v>
          </cell>
          <cell r="B51" t="str">
            <v>OUTDOOR PTZ DAY/NIGHT CAMERA UNIT</v>
          </cell>
          <cell r="C51" t="str">
            <v>ea.</v>
          </cell>
          <cell r="D51">
            <v>1</v>
          </cell>
          <cell r="G51">
            <v>38282.5</v>
          </cell>
          <cell r="H51">
            <v>1050</v>
          </cell>
          <cell r="I51">
            <v>39332.5</v>
          </cell>
          <cell r="J51" t="str">
            <v>PELCO DAY/ NIGHT IP67</v>
          </cell>
        </row>
        <row r="52">
          <cell r="A52" t="str">
            <v>1.6.1.1</v>
          </cell>
          <cell r="B52" t="str">
            <v>PTZ DAY/NIGHT CAMERA</v>
          </cell>
          <cell r="C52" t="str">
            <v>ea.</v>
          </cell>
          <cell r="D52">
            <v>1</v>
          </cell>
          <cell r="E52">
            <v>35000</v>
          </cell>
          <cell r="F52">
            <v>750</v>
          </cell>
          <cell r="G52">
            <v>35000</v>
          </cell>
          <cell r="H52">
            <v>750</v>
          </cell>
          <cell r="I52">
            <v>35750</v>
          </cell>
        </row>
        <row r="53">
          <cell r="A53" t="str">
            <v>1.6.1.2</v>
          </cell>
          <cell r="B53" t="str">
            <v>JUNCTION BOX</v>
          </cell>
          <cell r="C53" t="str">
            <v>ea.</v>
          </cell>
          <cell r="D53">
            <v>1</v>
          </cell>
          <cell r="E53">
            <v>2362.5</v>
          </cell>
          <cell r="F53">
            <v>0</v>
          </cell>
          <cell r="G53">
            <v>2362.5</v>
          </cell>
          <cell r="H53">
            <v>0</v>
          </cell>
          <cell r="I53">
            <v>2362.5</v>
          </cell>
        </row>
        <row r="54">
          <cell r="A54" t="str">
            <v>1.6.1.3</v>
          </cell>
          <cell r="B54" t="str">
            <v>Camera Termination (box,cb,surge arrestor)</v>
          </cell>
          <cell r="C54" t="str">
            <v>ea.</v>
          </cell>
          <cell r="D54">
            <v>1</v>
          </cell>
          <cell r="E54">
            <v>920</v>
          </cell>
          <cell r="F54">
            <v>0</v>
          </cell>
          <cell r="G54">
            <v>920</v>
          </cell>
          <cell r="H54">
            <v>300</v>
          </cell>
        </row>
        <row r="57">
          <cell r="A57" t="str">
            <v>1.7.1.0</v>
          </cell>
          <cell r="B57" t="str">
            <v>INDOOR DOME CAMERA UNIT</v>
          </cell>
          <cell r="C57" t="str">
            <v>ea.</v>
          </cell>
          <cell r="D57">
            <v>1</v>
          </cell>
          <cell r="G57">
            <v>8140</v>
          </cell>
          <cell r="H57">
            <v>100</v>
          </cell>
          <cell r="I57">
            <v>8240</v>
          </cell>
        </row>
        <row r="58">
          <cell r="A58" t="str">
            <v>1.7.1.1</v>
          </cell>
          <cell r="B58" t="str">
            <v>Color Hi Res Dome 1/3' CCD.470 TV Lines, 0.8 lux, 3.6mm(F2.0)Lens ICS111-CSV39A</v>
          </cell>
          <cell r="C58" t="str">
            <v>ea.</v>
          </cell>
          <cell r="D58">
            <v>1</v>
          </cell>
          <cell r="E58">
            <v>8000</v>
          </cell>
          <cell r="F58">
            <v>0</v>
          </cell>
          <cell r="G58">
            <v>8000</v>
          </cell>
          <cell r="H58">
            <v>0</v>
          </cell>
          <cell r="I58">
            <v>8000</v>
          </cell>
        </row>
        <row r="59">
          <cell r="A59" t="str">
            <v>1.7.1.2</v>
          </cell>
          <cell r="B59" t="str">
            <v>12vdc 1000mA Regulated Power Supply</v>
          </cell>
          <cell r="C59" t="str">
            <v>ea.</v>
          </cell>
          <cell r="D59">
            <v>1</v>
          </cell>
          <cell r="E59">
            <v>140</v>
          </cell>
          <cell r="F59">
            <v>100</v>
          </cell>
          <cell r="G59">
            <v>140</v>
          </cell>
          <cell r="H59">
            <v>100</v>
          </cell>
          <cell r="I59">
            <v>240</v>
          </cell>
        </row>
        <row r="61">
          <cell r="A61" t="str">
            <v>1.8.1.0</v>
          </cell>
          <cell r="B61" t="str">
            <v>OUTDOOR 360 DEG FIX CAMERA UNIT</v>
          </cell>
          <cell r="C61" t="str">
            <v>ea.</v>
          </cell>
          <cell r="D61">
            <v>1</v>
          </cell>
          <cell r="G61">
            <v>24282.5</v>
          </cell>
          <cell r="H61">
            <v>1050</v>
          </cell>
          <cell r="I61">
            <v>25332.5</v>
          </cell>
        </row>
        <row r="62">
          <cell r="A62" t="str">
            <v>1.8.1.1</v>
          </cell>
          <cell r="B62" t="str">
            <v>360 DEG FIX CAMERA</v>
          </cell>
          <cell r="C62" t="str">
            <v>ea.</v>
          </cell>
          <cell r="D62">
            <v>1</v>
          </cell>
          <cell r="E62">
            <v>21000</v>
          </cell>
          <cell r="F62">
            <v>750</v>
          </cell>
          <cell r="G62">
            <v>21000</v>
          </cell>
          <cell r="H62">
            <v>750</v>
          </cell>
          <cell r="I62">
            <v>21750</v>
          </cell>
        </row>
        <row r="63">
          <cell r="A63" t="str">
            <v>1.8.1.2</v>
          </cell>
          <cell r="B63" t="str">
            <v>JUNCTION BOX</v>
          </cell>
          <cell r="C63" t="str">
            <v>ea.</v>
          </cell>
          <cell r="D63">
            <v>1</v>
          </cell>
          <cell r="E63">
            <v>2362.5</v>
          </cell>
          <cell r="F63">
            <v>0</v>
          </cell>
          <cell r="G63">
            <v>2362.5</v>
          </cell>
          <cell r="H63">
            <v>0</v>
          </cell>
          <cell r="I63">
            <v>2362.5</v>
          </cell>
        </row>
        <row r="64">
          <cell r="A64" t="str">
            <v>1.8.1.3</v>
          </cell>
          <cell r="B64" t="str">
            <v>Camera Termination (box,cb,surge arrestor)</v>
          </cell>
          <cell r="C64" t="str">
            <v>ea.</v>
          </cell>
          <cell r="D64">
            <v>1</v>
          </cell>
          <cell r="E64">
            <v>920</v>
          </cell>
          <cell r="F64">
            <v>0</v>
          </cell>
          <cell r="G64">
            <v>920</v>
          </cell>
          <cell r="H64">
            <v>300</v>
          </cell>
        </row>
        <row r="67">
          <cell r="A67" t="str">
            <v>1.9.1.0</v>
          </cell>
          <cell r="B67" t="str">
            <v>OUTDOOR 180 DEG FIX CAMERA UNIT</v>
          </cell>
          <cell r="C67" t="str">
            <v>ea.</v>
          </cell>
          <cell r="D67">
            <v>1</v>
          </cell>
          <cell r="G67">
            <v>21282.5</v>
          </cell>
          <cell r="H67">
            <v>1050</v>
          </cell>
          <cell r="I67">
            <v>22332.5</v>
          </cell>
        </row>
        <row r="68">
          <cell r="A68" t="str">
            <v>1.9.1.1</v>
          </cell>
          <cell r="B68" t="str">
            <v>180 DEG FIX CAMERA</v>
          </cell>
          <cell r="C68" t="str">
            <v>ea.</v>
          </cell>
          <cell r="D68">
            <v>1</v>
          </cell>
          <cell r="E68">
            <v>18000</v>
          </cell>
          <cell r="F68">
            <v>750</v>
          </cell>
          <cell r="G68">
            <v>18000</v>
          </cell>
          <cell r="H68">
            <v>750</v>
          </cell>
          <cell r="I68">
            <v>18750</v>
          </cell>
        </row>
        <row r="69">
          <cell r="A69" t="str">
            <v>1.9.1.2</v>
          </cell>
          <cell r="B69" t="str">
            <v>JUNCTION BOX</v>
          </cell>
          <cell r="C69" t="str">
            <v>ea.</v>
          </cell>
          <cell r="D69">
            <v>1</v>
          </cell>
          <cell r="E69">
            <v>2362.5</v>
          </cell>
          <cell r="F69">
            <v>0</v>
          </cell>
          <cell r="G69">
            <v>2362.5</v>
          </cell>
          <cell r="H69">
            <v>0</v>
          </cell>
          <cell r="I69">
            <v>2362.5</v>
          </cell>
        </row>
        <row r="70">
          <cell r="A70" t="str">
            <v>1.9.1.3</v>
          </cell>
          <cell r="B70" t="str">
            <v>Camera Termination (box,cb,surge arrestor)</v>
          </cell>
          <cell r="C70" t="str">
            <v>ea.</v>
          </cell>
          <cell r="D70">
            <v>1</v>
          </cell>
          <cell r="E70">
            <v>920</v>
          </cell>
          <cell r="F70">
            <v>0</v>
          </cell>
          <cell r="G70">
            <v>920</v>
          </cell>
          <cell r="H70">
            <v>300</v>
          </cell>
        </row>
        <row r="73">
          <cell r="A73" t="str">
            <v>1.10.1.0</v>
          </cell>
          <cell r="B73" t="str">
            <v>CAT 5 TO FIBER FOT</v>
          </cell>
          <cell r="C73" t="str">
            <v>ea.</v>
          </cell>
          <cell r="D73">
            <v>1</v>
          </cell>
          <cell r="G73">
            <v>900</v>
          </cell>
          <cell r="H73">
            <v>1000</v>
          </cell>
          <cell r="I73">
            <v>1900</v>
          </cell>
        </row>
        <row r="74">
          <cell r="A74" t="str">
            <v>1.10.1.1</v>
          </cell>
          <cell r="B74" t="str">
            <v>CAT 5 TO FIBER FOT</v>
          </cell>
          <cell r="C74" t="str">
            <v>ea.</v>
          </cell>
          <cell r="D74">
            <v>1</v>
          </cell>
          <cell r="E74">
            <v>450</v>
          </cell>
          <cell r="F74">
            <v>500</v>
          </cell>
          <cell r="G74">
            <v>450</v>
          </cell>
          <cell r="H74">
            <v>500</v>
          </cell>
          <cell r="I74">
            <v>950</v>
          </cell>
        </row>
        <row r="75">
          <cell r="A75" t="str">
            <v>1.10.1.2</v>
          </cell>
          <cell r="B75" t="str">
            <v>FIBER TO CAT 5 FOT</v>
          </cell>
          <cell r="C75" t="str">
            <v>ea.</v>
          </cell>
          <cell r="D75">
            <v>1</v>
          </cell>
          <cell r="E75">
            <v>450</v>
          </cell>
          <cell r="F75">
            <v>500</v>
          </cell>
          <cell r="G75">
            <v>450</v>
          </cell>
          <cell r="H75">
            <v>500</v>
          </cell>
          <cell r="I75">
            <v>950</v>
          </cell>
        </row>
        <row r="79">
          <cell r="A79">
            <v>2</v>
          </cell>
          <cell r="B79" t="str">
            <v>SURVEILLANCE</v>
          </cell>
        </row>
        <row r="80">
          <cell r="A80" t="str">
            <v>2.1.1.0</v>
          </cell>
          <cell r="B80" t="str">
            <v>DVR NICEVISION NVSAT - 4CH/4CIF/@25fps/1HDD250G/PTZ CONT</v>
          </cell>
          <cell r="C80" t="str">
            <v>ea.</v>
          </cell>
          <cell r="D80">
            <v>1</v>
          </cell>
          <cell r="G80">
            <v>49165</v>
          </cell>
          <cell r="H80">
            <v>500</v>
          </cell>
          <cell r="I80">
            <v>49665</v>
          </cell>
          <cell r="J80" t="str">
            <v xml:space="preserve">Nice Vision </v>
          </cell>
        </row>
        <row r="81">
          <cell r="A81" t="str">
            <v>2.1.1.1</v>
          </cell>
          <cell r="B81" t="str">
            <v>NICEVISION NVSAT MACHINE</v>
          </cell>
          <cell r="C81" t="str">
            <v>ea.</v>
          </cell>
          <cell r="D81">
            <v>1</v>
          </cell>
          <cell r="E81">
            <v>48815</v>
          </cell>
          <cell r="F81">
            <v>500</v>
          </cell>
          <cell r="G81">
            <v>48815</v>
          </cell>
          <cell r="H81">
            <v>500</v>
          </cell>
          <cell r="I81">
            <v>49315</v>
          </cell>
        </row>
        <row r="82">
          <cell r="A82" t="str">
            <v>2.1.1.2</v>
          </cell>
          <cell r="B82" t="str">
            <v>INSTALLATION AND COMMISSIONING</v>
          </cell>
          <cell r="C82" t="str">
            <v>ea.</v>
          </cell>
          <cell r="D82">
            <v>1</v>
          </cell>
          <cell r="E82">
            <v>350</v>
          </cell>
          <cell r="F82">
            <v>0</v>
          </cell>
          <cell r="G82">
            <v>350</v>
          </cell>
          <cell r="I82">
            <v>350</v>
          </cell>
        </row>
        <row r="85">
          <cell r="A85" t="str">
            <v>2.2.1.0</v>
          </cell>
          <cell r="B85" t="str">
            <v>DVR NICEVISION NVSAT - 8CH/4CIF/@12.5fps/1HDD250G/PTZ CONT</v>
          </cell>
          <cell r="C85" t="str">
            <v>ea.</v>
          </cell>
          <cell r="D85">
            <v>1</v>
          </cell>
          <cell r="G85">
            <v>88685</v>
          </cell>
          <cell r="H85">
            <v>500</v>
          </cell>
          <cell r="I85">
            <v>89185</v>
          </cell>
          <cell r="J85" t="str">
            <v xml:space="preserve">Nice Vision </v>
          </cell>
        </row>
        <row r="86">
          <cell r="A86" t="str">
            <v>2.2.1.1</v>
          </cell>
          <cell r="B86" t="str">
            <v>NICEVISION NVSAT MACHINE</v>
          </cell>
          <cell r="C86" t="str">
            <v>ea.</v>
          </cell>
          <cell r="D86">
            <v>1</v>
          </cell>
          <cell r="E86">
            <v>88335</v>
          </cell>
          <cell r="F86">
            <v>500</v>
          </cell>
          <cell r="G86">
            <v>88335</v>
          </cell>
          <cell r="H86">
            <v>500</v>
          </cell>
          <cell r="I86">
            <v>88835</v>
          </cell>
        </row>
        <row r="87">
          <cell r="A87" t="str">
            <v>2.2.1.2</v>
          </cell>
          <cell r="B87" t="str">
            <v>INSTALLATION AND COMMISSIONING</v>
          </cell>
          <cell r="C87" t="str">
            <v>ea.</v>
          </cell>
          <cell r="D87">
            <v>1</v>
          </cell>
          <cell r="E87">
            <v>350</v>
          </cell>
          <cell r="F87">
            <v>0</v>
          </cell>
          <cell r="G87">
            <v>350</v>
          </cell>
          <cell r="I87">
            <v>350</v>
          </cell>
        </row>
        <row r="90">
          <cell r="A90" t="str">
            <v>2.3.1.0</v>
          </cell>
          <cell r="B90" t="str">
            <v>DVR NICE VISION NVSAT - 8CH/2CIF/@25fps/1HDD250G/PTZ CONT</v>
          </cell>
          <cell r="C90" t="str">
            <v>ea.</v>
          </cell>
          <cell r="D90">
            <v>1</v>
          </cell>
          <cell r="G90">
            <v>64765</v>
          </cell>
          <cell r="H90">
            <v>500</v>
          </cell>
          <cell r="I90">
            <v>65265</v>
          </cell>
          <cell r="J90" t="str">
            <v xml:space="preserve">Nice Vision </v>
          </cell>
        </row>
        <row r="91">
          <cell r="A91" t="str">
            <v>2.3.1.1</v>
          </cell>
          <cell r="B91" t="str">
            <v>NICE VISION NVSAT MACHINE</v>
          </cell>
          <cell r="C91" t="str">
            <v>ea.</v>
          </cell>
          <cell r="D91">
            <v>1</v>
          </cell>
          <cell r="E91">
            <v>64415</v>
          </cell>
          <cell r="F91">
            <v>500</v>
          </cell>
          <cell r="G91">
            <v>64415</v>
          </cell>
          <cell r="H91">
            <v>500</v>
          </cell>
          <cell r="I91">
            <v>64915</v>
          </cell>
        </row>
        <row r="92">
          <cell r="A92" t="str">
            <v>2.3.1.2</v>
          </cell>
          <cell r="B92" t="str">
            <v>INSTALLATION AND COMMISSIONING</v>
          </cell>
          <cell r="C92" t="str">
            <v>ea.</v>
          </cell>
          <cell r="D92">
            <v>1</v>
          </cell>
          <cell r="E92">
            <v>350</v>
          </cell>
          <cell r="F92">
            <v>0</v>
          </cell>
          <cell r="G92">
            <v>350</v>
          </cell>
          <cell r="I92">
            <v>350</v>
          </cell>
        </row>
        <row r="95">
          <cell r="A95" t="str">
            <v>2.4.1.0</v>
          </cell>
          <cell r="B95" t="str">
            <v>DVR NICE VISION BASIC ALTO - 16CH/4CIF/@25fps FOR 4 CH/x2HDD250G/PTZ CONT</v>
          </cell>
          <cell r="C95" t="str">
            <v>ea.</v>
          </cell>
          <cell r="D95">
            <v>1</v>
          </cell>
          <cell r="G95">
            <v>109550</v>
          </cell>
          <cell r="H95">
            <v>500</v>
          </cell>
          <cell r="I95">
            <v>110050</v>
          </cell>
          <cell r="J95" t="str">
            <v xml:space="preserve">Nice Vision </v>
          </cell>
        </row>
        <row r="96">
          <cell r="A96" t="str">
            <v>2.4.1.1</v>
          </cell>
          <cell r="B96" t="str">
            <v>NICE VISION Basic Alto 16 ch upon alarm 4 cg 4CIF/25fps MACHINE</v>
          </cell>
          <cell r="C96" t="str">
            <v>ea.</v>
          </cell>
          <cell r="D96">
            <v>1</v>
          </cell>
          <cell r="E96">
            <v>109200</v>
          </cell>
          <cell r="F96">
            <v>500</v>
          </cell>
          <cell r="G96">
            <v>109200</v>
          </cell>
          <cell r="H96">
            <v>500</v>
          </cell>
          <cell r="I96">
            <v>109700</v>
          </cell>
        </row>
        <row r="97">
          <cell r="A97" t="str">
            <v>2.4.1.2</v>
          </cell>
          <cell r="B97" t="str">
            <v>INSTALLATION AND COMMISSIONING</v>
          </cell>
          <cell r="C97" t="str">
            <v>ea.</v>
          </cell>
          <cell r="D97">
            <v>1</v>
          </cell>
          <cell r="E97">
            <v>350</v>
          </cell>
          <cell r="F97">
            <v>0</v>
          </cell>
          <cell r="G97">
            <v>350</v>
          </cell>
          <cell r="I97">
            <v>350</v>
          </cell>
        </row>
        <row r="100">
          <cell r="A100" t="str">
            <v>2.5.1.0</v>
          </cell>
          <cell r="B100" t="str">
            <v>DVR NICE VISION BASIC ALTO - 32CH/4CIF/@25fps FOR 8 CH/x4HDD250G/PTZ CONT</v>
          </cell>
          <cell r="C100" t="str">
            <v>ea.</v>
          </cell>
          <cell r="D100">
            <v>1</v>
          </cell>
          <cell r="G100">
            <v>161000</v>
          </cell>
          <cell r="H100">
            <v>0</v>
          </cell>
          <cell r="I100">
            <v>161000</v>
          </cell>
          <cell r="J100" t="str">
            <v xml:space="preserve">Nice Vision </v>
          </cell>
        </row>
        <row r="101">
          <cell r="A101" t="str">
            <v>2.5.1.1</v>
          </cell>
          <cell r="B101" t="str">
            <v>NICE VISION Basic Alto 32 ch upon alarm 8 cg 4CIF/25fps MACHINE</v>
          </cell>
          <cell r="C101" t="str">
            <v>ea.</v>
          </cell>
          <cell r="D101">
            <v>1</v>
          </cell>
          <cell r="E101">
            <v>161000</v>
          </cell>
          <cell r="F101">
            <v>0</v>
          </cell>
          <cell r="G101">
            <v>161000</v>
          </cell>
          <cell r="H101">
            <v>0</v>
          </cell>
          <cell r="I101">
            <v>161000</v>
          </cell>
        </row>
        <row r="102">
          <cell r="A102" t="str">
            <v>2.5.1.2</v>
          </cell>
          <cell r="B102" t="str">
            <v>INSTALLATION AND COMMISSIONING</v>
          </cell>
          <cell r="C102" t="str">
            <v>ea.</v>
          </cell>
          <cell r="D102">
            <v>1</v>
          </cell>
          <cell r="E102">
            <v>0</v>
          </cell>
          <cell r="F102">
            <v>0</v>
          </cell>
          <cell r="G102">
            <v>0</v>
          </cell>
          <cell r="I102">
            <v>0</v>
          </cell>
        </row>
        <row r="105">
          <cell r="A105" t="str">
            <v>2.6.1.0</v>
          </cell>
          <cell r="B105" t="str">
            <v>DVR NICE VISION BASIC PRO - 24CH/4CIF/@25fps/x4HDD250G/PTZ CONT</v>
          </cell>
          <cell r="C105" t="str">
            <v>ea.</v>
          </cell>
          <cell r="D105">
            <v>1</v>
          </cell>
          <cell r="G105">
            <v>277120</v>
          </cell>
          <cell r="H105">
            <v>500</v>
          </cell>
          <cell r="I105">
            <v>277620</v>
          </cell>
          <cell r="J105" t="str">
            <v xml:space="preserve">Nice Vision </v>
          </cell>
        </row>
        <row r="106">
          <cell r="A106" t="str">
            <v>2.6.1.1</v>
          </cell>
          <cell r="B106" t="str">
            <v>NICE VISION Basic PRO 24 ch  4CIF/25fps MACHINE</v>
          </cell>
          <cell r="C106" t="str">
            <v>ea.</v>
          </cell>
          <cell r="D106">
            <v>1</v>
          </cell>
          <cell r="E106">
            <v>276770</v>
          </cell>
          <cell r="F106">
            <v>500</v>
          </cell>
          <cell r="G106">
            <v>276770</v>
          </cell>
          <cell r="H106">
            <v>500</v>
          </cell>
          <cell r="I106">
            <v>277270</v>
          </cell>
        </row>
        <row r="107">
          <cell r="A107" t="str">
            <v>2.6.1.2</v>
          </cell>
          <cell r="B107" t="str">
            <v>INSTALLATION AND COMMISSIONING</v>
          </cell>
          <cell r="C107" t="str">
            <v>ea.</v>
          </cell>
          <cell r="D107">
            <v>1</v>
          </cell>
          <cell r="E107">
            <v>350</v>
          </cell>
          <cell r="F107">
            <v>0</v>
          </cell>
          <cell r="G107">
            <v>350</v>
          </cell>
          <cell r="I107">
            <v>350</v>
          </cell>
        </row>
        <row r="110">
          <cell r="A110" t="str">
            <v>2.7.1.0</v>
          </cell>
          <cell r="B110" t="str">
            <v>DVR NICE VISION BASIC PRO - 48CH/4CIF/@12.5fps/x4HDD250G/PTZ CONT</v>
          </cell>
          <cell r="C110" t="str">
            <v>ea.</v>
          </cell>
          <cell r="D110">
            <v>1</v>
          </cell>
          <cell r="G110">
            <v>489930</v>
          </cell>
          <cell r="H110">
            <v>500</v>
          </cell>
          <cell r="I110">
            <v>490430</v>
          </cell>
          <cell r="J110" t="str">
            <v xml:space="preserve">Nice Vision </v>
          </cell>
        </row>
        <row r="111">
          <cell r="A111" t="str">
            <v>2.7.1.1</v>
          </cell>
          <cell r="B111" t="str">
            <v>NICE VISION Basic PRO 48 ch  4CIF/12.5fps MACHINE</v>
          </cell>
          <cell r="C111" t="str">
            <v>ea.</v>
          </cell>
          <cell r="D111">
            <v>1</v>
          </cell>
          <cell r="E111">
            <v>489580</v>
          </cell>
          <cell r="F111">
            <v>500</v>
          </cell>
          <cell r="G111">
            <v>489580</v>
          </cell>
          <cell r="H111">
            <v>500</v>
          </cell>
          <cell r="I111">
            <v>490080</v>
          </cell>
        </row>
        <row r="112">
          <cell r="A112" t="str">
            <v>2.7.1.2</v>
          </cell>
          <cell r="B112" t="str">
            <v>INSTALLATION AND COMMISSIONING</v>
          </cell>
          <cell r="C112" t="str">
            <v>ea.</v>
          </cell>
          <cell r="D112">
            <v>1</v>
          </cell>
          <cell r="E112">
            <v>350</v>
          </cell>
          <cell r="F112">
            <v>0</v>
          </cell>
          <cell r="G112">
            <v>350</v>
          </cell>
          <cell r="I112">
            <v>350</v>
          </cell>
        </row>
        <row r="115">
          <cell r="A115" t="str">
            <v>2.8.1.0</v>
          </cell>
          <cell r="B115" t="str">
            <v>DVR NICE VISION BASIC PRO - 96CH/2CIF/@12.5fps/x4HDD250G/PTZ CONT</v>
          </cell>
          <cell r="C115" t="str">
            <v>ea.</v>
          </cell>
          <cell r="D115">
            <v>1</v>
          </cell>
          <cell r="G115">
            <v>755130</v>
          </cell>
          <cell r="H115">
            <v>500</v>
          </cell>
          <cell r="I115">
            <v>755630</v>
          </cell>
          <cell r="J115" t="str">
            <v xml:space="preserve">Nice Vision </v>
          </cell>
        </row>
        <row r="116">
          <cell r="A116" t="str">
            <v>2.8.1.1</v>
          </cell>
          <cell r="B116" t="str">
            <v>NICE VISION Basic PRO 96 ch  4CIF/12.5fps MACHINE</v>
          </cell>
          <cell r="C116" t="str">
            <v>ea.</v>
          </cell>
          <cell r="D116">
            <v>1</v>
          </cell>
          <cell r="E116">
            <v>754780</v>
          </cell>
          <cell r="F116">
            <v>500</v>
          </cell>
          <cell r="G116">
            <v>754780</v>
          </cell>
          <cell r="H116">
            <v>500</v>
          </cell>
          <cell r="I116">
            <v>755280</v>
          </cell>
        </row>
        <row r="117">
          <cell r="A117" t="str">
            <v>2.8.1.2</v>
          </cell>
          <cell r="B117" t="str">
            <v>INSTALLATION AND COMMISSIONING</v>
          </cell>
          <cell r="C117" t="str">
            <v>ea.</v>
          </cell>
          <cell r="D117">
            <v>1</v>
          </cell>
          <cell r="E117">
            <v>350</v>
          </cell>
          <cell r="F117">
            <v>0</v>
          </cell>
          <cell r="G117">
            <v>350</v>
          </cell>
          <cell r="I117">
            <v>350</v>
          </cell>
        </row>
        <row r="120">
          <cell r="A120" t="str">
            <v>2.9.1.0</v>
          </cell>
          <cell r="B120" t="str">
            <v>SURVEILLANCE STORAGE 1HDD 1T INTERNAL</v>
          </cell>
          <cell r="C120" t="str">
            <v>ea.</v>
          </cell>
          <cell r="D120">
            <v>1</v>
          </cell>
          <cell r="G120">
            <v>6225</v>
          </cell>
          <cell r="H120">
            <v>50</v>
          </cell>
          <cell r="I120">
            <v>6275</v>
          </cell>
          <cell r="J120" t="str">
            <v>Nice Vision  Hard Drive 250 G</v>
          </cell>
        </row>
        <row r="121">
          <cell r="A121" t="str">
            <v>2.9.1.1</v>
          </cell>
          <cell r="B121" t="str">
            <v>NICE VISION Internal storage drive 1T</v>
          </cell>
          <cell r="C121" t="str">
            <v>ea.</v>
          </cell>
          <cell r="D121">
            <v>1</v>
          </cell>
          <cell r="E121">
            <v>6175</v>
          </cell>
          <cell r="F121">
            <v>50</v>
          </cell>
          <cell r="G121">
            <v>6175</v>
          </cell>
          <cell r="H121">
            <v>50</v>
          </cell>
          <cell r="I121">
            <v>6225</v>
          </cell>
        </row>
        <row r="122">
          <cell r="A122" t="str">
            <v>2.9.1.2</v>
          </cell>
          <cell r="B122" t="str">
            <v>INSTALLATION AND COMMISSIONING</v>
          </cell>
          <cell r="C122" t="str">
            <v>ea.</v>
          </cell>
          <cell r="D122">
            <v>1</v>
          </cell>
          <cell r="E122">
            <v>50</v>
          </cell>
          <cell r="F122">
            <v>0</v>
          </cell>
          <cell r="G122">
            <v>50</v>
          </cell>
          <cell r="I122">
            <v>50</v>
          </cell>
        </row>
        <row r="125">
          <cell r="A125" t="str">
            <v>2.9.2.0</v>
          </cell>
          <cell r="B125" t="str">
            <v>NICE VISION STORAGE RAID 5 REX5-8 1.7TB EXTERNAL HOT SWAPPABLE</v>
          </cell>
          <cell r="C125" t="str">
            <v>ea.</v>
          </cell>
          <cell r="D125">
            <v>1</v>
          </cell>
          <cell r="G125">
            <v>101275</v>
          </cell>
          <cell r="H125">
            <v>100</v>
          </cell>
          <cell r="I125">
            <v>101375</v>
          </cell>
          <cell r="J125" t="str">
            <v>Nice Vision  RAID 5 STORAGE</v>
          </cell>
        </row>
        <row r="126">
          <cell r="A126" t="str">
            <v>2.9.2.1</v>
          </cell>
          <cell r="B126" t="str">
            <v>NICE VISION RAID 5 EXTERNAL 1,7 TB</v>
          </cell>
          <cell r="C126" t="str">
            <v>ea.</v>
          </cell>
          <cell r="D126">
            <v>1</v>
          </cell>
          <cell r="E126">
            <v>101075</v>
          </cell>
          <cell r="F126">
            <v>100</v>
          </cell>
          <cell r="G126">
            <v>101075</v>
          </cell>
          <cell r="H126">
            <v>100</v>
          </cell>
          <cell r="I126">
            <v>101175</v>
          </cell>
        </row>
        <row r="127">
          <cell r="A127" t="str">
            <v>2.9.2.2</v>
          </cell>
          <cell r="B127" t="str">
            <v>INSTALLATION AND COMMISSIONING</v>
          </cell>
          <cell r="C127" t="str">
            <v>ea.</v>
          </cell>
          <cell r="D127">
            <v>1</v>
          </cell>
          <cell r="E127">
            <v>200</v>
          </cell>
          <cell r="F127">
            <v>0</v>
          </cell>
          <cell r="G127">
            <v>200</v>
          </cell>
          <cell r="I127">
            <v>200</v>
          </cell>
        </row>
        <row r="130">
          <cell r="A130" t="str">
            <v>2.9.3.0</v>
          </cell>
          <cell r="B130" t="str">
            <v>NICE VISION STORAGE RAID 5 REX5-8 3.7TB EXTERNAL HOT SWAPPABLE</v>
          </cell>
          <cell r="C130" t="str">
            <v>ea.</v>
          </cell>
          <cell r="D130">
            <v>1</v>
          </cell>
          <cell r="G130">
            <v>181225</v>
          </cell>
          <cell r="H130">
            <v>100</v>
          </cell>
          <cell r="I130">
            <v>181325</v>
          </cell>
          <cell r="J130" t="str">
            <v>Nice Vision  RAID 5 STORAGE</v>
          </cell>
        </row>
        <row r="131">
          <cell r="A131" t="str">
            <v>2.9.3.1</v>
          </cell>
          <cell r="B131" t="str">
            <v>NICE VISION RAID 5 EXTERNAL 3.7 TB</v>
          </cell>
          <cell r="C131" t="str">
            <v>ea.</v>
          </cell>
          <cell r="D131">
            <v>1</v>
          </cell>
          <cell r="E131">
            <v>181025</v>
          </cell>
          <cell r="F131">
            <v>100</v>
          </cell>
          <cell r="G131">
            <v>181025</v>
          </cell>
          <cell r="H131">
            <v>100</v>
          </cell>
          <cell r="I131">
            <v>181125</v>
          </cell>
        </row>
        <row r="132">
          <cell r="A132" t="str">
            <v>2.9.3.2</v>
          </cell>
          <cell r="B132" t="str">
            <v>INSTALLATION AND COMMISSIONING</v>
          </cell>
          <cell r="C132" t="str">
            <v>ea.</v>
          </cell>
          <cell r="D132">
            <v>1</v>
          </cell>
          <cell r="E132">
            <v>200</v>
          </cell>
          <cell r="F132">
            <v>0</v>
          </cell>
          <cell r="G132">
            <v>200</v>
          </cell>
          <cell r="I132">
            <v>200</v>
          </cell>
        </row>
        <row r="135">
          <cell r="A135" t="str">
            <v>2.9.4.0</v>
          </cell>
          <cell r="B135" t="str">
            <v>SURVEILLANCE APPLICATION MANAGEMENT SERVER SOFTWARE LICENSE (AMS)</v>
          </cell>
          <cell r="C135" t="str">
            <v>ea.</v>
          </cell>
          <cell r="D135">
            <v>1</v>
          </cell>
          <cell r="G135">
            <v>30050</v>
          </cell>
          <cell r="H135">
            <v>100</v>
          </cell>
          <cell r="I135">
            <v>30150</v>
          </cell>
          <cell r="J135" t="str">
            <v>SERVER SOFTWARE LICENSE</v>
          </cell>
        </row>
        <row r="136">
          <cell r="A136" t="str">
            <v>2.9.4.1</v>
          </cell>
          <cell r="B136" t="str">
            <v>NICE VISION APPLICATION MANAGEMENT SERVER SOFTWARE (1per site req)</v>
          </cell>
          <cell r="C136" t="str">
            <v>ea.</v>
          </cell>
          <cell r="D136">
            <v>1</v>
          </cell>
          <cell r="E136">
            <v>30000</v>
          </cell>
          <cell r="F136">
            <v>100</v>
          </cell>
          <cell r="G136">
            <v>30000</v>
          </cell>
          <cell r="H136">
            <v>100</v>
          </cell>
          <cell r="I136">
            <v>30100</v>
          </cell>
        </row>
        <row r="137">
          <cell r="A137" t="str">
            <v>2.9.4.2</v>
          </cell>
          <cell r="B137" t="str">
            <v>INSTALLATION AND COMMISSIONING</v>
          </cell>
          <cell r="C137" t="str">
            <v>ea.</v>
          </cell>
          <cell r="D137">
            <v>1</v>
          </cell>
          <cell r="E137">
            <v>50</v>
          </cell>
          <cell r="F137">
            <v>0</v>
          </cell>
          <cell r="G137">
            <v>50</v>
          </cell>
          <cell r="I137">
            <v>50</v>
          </cell>
        </row>
        <row r="140">
          <cell r="A140" t="str">
            <v>2.9.5.0</v>
          </cell>
          <cell r="B140" t="str">
            <v>SURVEILLANCEAPPLICATION LICENSE X1 (USER LICENSE)</v>
          </cell>
          <cell r="C140" t="str">
            <v>ea.</v>
          </cell>
          <cell r="D140">
            <v>1</v>
          </cell>
          <cell r="G140">
            <v>11050</v>
          </cell>
          <cell r="H140">
            <v>100</v>
          </cell>
          <cell r="I140">
            <v>11150</v>
          </cell>
          <cell r="J140" t="str">
            <v>USER LICENSE</v>
          </cell>
        </row>
        <row r="141">
          <cell r="A141" t="str">
            <v>2.9.5.1</v>
          </cell>
          <cell r="B141" t="str">
            <v xml:space="preserve">NICE VISION APPLICATION LICENSE X1 </v>
          </cell>
          <cell r="C141" t="str">
            <v>ea.</v>
          </cell>
          <cell r="D141">
            <v>1</v>
          </cell>
          <cell r="E141">
            <v>11000</v>
          </cell>
          <cell r="F141">
            <v>100</v>
          </cell>
          <cell r="G141">
            <v>11000</v>
          </cell>
          <cell r="H141">
            <v>100</v>
          </cell>
          <cell r="I141">
            <v>11100</v>
          </cell>
        </row>
        <row r="142">
          <cell r="A142" t="str">
            <v>2.9.5.2</v>
          </cell>
          <cell r="B142" t="str">
            <v>INSTALLATION AND COMMISSIONING</v>
          </cell>
          <cell r="C142" t="str">
            <v>ea.</v>
          </cell>
          <cell r="D142">
            <v>1</v>
          </cell>
          <cell r="E142">
            <v>50</v>
          </cell>
          <cell r="F142">
            <v>0</v>
          </cell>
          <cell r="G142">
            <v>50</v>
          </cell>
          <cell r="I142">
            <v>50</v>
          </cell>
        </row>
        <row r="145">
          <cell r="A145" t="str">
            <v>2.9.6.0</v>
          </cell>
          <cell r="B145" t="str">
            <v>SURVEILLANCEAPPLICATION LICENSE X5 (USER LICENSE)</v>
          </cell>
          <cell r="C145" t="str">
            <v>ea.</v>
          </cell>
          <cell r="D145">
            <v>1</v>
          </cell>
          <cell r="G145">
            <v>78050</v>
          </cell>
          <cell r="H145">
            <v>100</v>
          </cell>
          <cell r="I145">
            <v>78150</v>
          </cell>
          <cell r="J145" t="str">
            <v>USER LICENSE</v>
          </cell>
        </row>
        <row r="146">
          <cell r="A146" t="str">
            <v>2.9.6.1</v>
          </cell>
          <cell r="B146" t="str">
            <v>NICE VISION APPLICATION LICENSE X5 (USER LICENSE)</v>
          </cell>
          <cell r="C146" t="str">
            <v>ea.</v>
          </cell>
          <cell r="D146">
            <v>1</v>
          </cell>
          <cell r="E146">
            <v>78000</v>
          </cell>
          <cell r="F146">
            <v>100</v>
          </cell>
          <cell r="G146">
            <v>78000</v>
          </cell>
          <cell r="H146">
            <v>100</v>
          </cell>
          <cell r="I146">
            <v>78100</v>
          </cell>
        </row>
        <row r="147">
          <cell r="A147" t="str">
            <v>2.9.6.2</v>
          </cell>
          <cell r="B147" t="str">
            <v>INSTALLATION AND COMMISSIONING</v>
          </cell>
          <cell r="C147" t="str">
            <v>ea.</v>
          </cell>
          <cell r="D147">
            <v>1</v>
          </cell>
          <cell r="E147">
            <v>50</v>
          </cell>
          <cell r="F147">
            <v>0</v>
          </cell>
          <cell r="G147">
            <v>50</v>
          </cell>
          <cell r="I147">
            <v>50</v>
          </cell>
        </row>
        <row r="150">
          <cell r="A150" t="str">
            <v>2.9.7.0</v>
          </cell>
          <cell r="B150" t="str">
            <v>SURVEILLANCE  SERVER</v>
          </cell>
          <cell r="C150" t="str">
            <v>ea.</v>
          </cell>
          <cell r="D150">
            <v>1</v>
          </cell>
          <cell r="G150">
            <v>210000</v>
          </cell>
          <cell r="H150">
            <v>2800</v>
          </cell>
          <cell r="I150">
            <v>212800</v>
          </cell>
        </row>
        <row r="151">
          <cell r="A151" t="str">
            <v>2.9.7.1</v>
          </cell>
          <cell r="B151" t="str">
            <v>SERVER</v>
          </cell>
          <cell r="C151" t="str">
            <v>ea.</v>
          </cell>
          <cell r="D151">
            <v>1</v>
          </cell>
          <cell r="E151">
            <v>210000</v>
          </cell>
          <cell r="F151">
            <v>2800</v>
          </cell>
          <cell r="G151">
            <v>210000</v>
          </cell>
          <cell r="H151">
            <v>2800</v>
          </cell>
          <cell r="I151">
            <v>212800</v>
          </cell>
        </row>
        <row r="154">
          <cell r="A154" t="str">
            <v>2.9.8.0</v>
          </cell>
          <cell r="B154" t="str">
            <v>SURVEILLANCE WORK STATION</v>
          </cell>
          <cell r="C154" t="str">
            <v>ea.</v>
          </cell>
          <cell r="D154">
            <v>1</v>
          </cell>
          <cell r="G154">
            <v>38200</v>
          </cell>
          <cell r="H154">
            <v>2700</v>
          </cell>
          <cell r="I154">
            <v>40900</v>
          </cell>
        </row>
        <row r="155">
          <cell r="A155" t="str">
            <v>2.9.8.1</v>
          </cell>
          <cell r="B155" t="str">
            <v>WORK STATION INCLUDING x 2 FLAT SCREENS</v>
          </cell>
          <cell r="C155" t="str">
            <v>ea.</v>
          </cell>
          <cell r="D155">
            <v>1</v>
          </cell>
          <cell r="E155">
            <v>38000</v>
          </cell>
          <cell r="F155">
            <v>2700</v>
          </cell>
          <cell r="G155">
            <v>38000</v>
          </cell>
          <cell r="H155">
            <v>2700</v>
          </cell>
          <cell r="I155">
            <v>40700</v>
          </cell>
        </row>
        <row r="156">
          <cell r="A156" t="str">
            <v>2.9.8.2</v>
          </cell>
          <cell r="B156" t="str">
            <v>INSTALLATION AND COMMISSIONING</v>
          </cell>
          <cell r="C156" t="str">
            <v>ea.</v>
          </cell>
          <cell r="D156">
            <v>1</v>
          </cell>
          <cell r="E156">
            <v>200</v>
          </cell>
          <cell r="F156">
            <v>0</v>
          </cell>
          <cell r="G156">
            <v>200</v>
          </cell>
          <cell r="I156">
            <v>200</v>
          </cell>
        </row>
        <row r="159">
          <cell r="A159" t="str">
            <v>2.9.9.0</v>
          </cell>
          <cell r="B159" t="str">
            <v>SURVEILLANCE VIEW STATION</v>
          </cell>
          <cell r="C159" t="str">
            <v>ea.</v>
          </cell>
          <cell r="D159">
            <v>1</v>
          </cell>
          <cell r="G159">
            <v>17200</v>
          </cell>
          <cell r="H159">
            <v>2700</v>
          </cell>
          <cell r="I159">
            <v>19900</v>
          </cell>
        </row>
        <row r="160">
          <cell r="A160" t="str">
            <v>2.9.9.1</v>
          </cell>
          <cell r="B160" t="str">
            <v>WORK STATION INCLUDING x 1 SCREEN</v>
          </cell>
          <cell r="C160" t="str">
            <v>ea.</v>
          </cell>
          <cell r="D160">
            <v>1</v>
          </cell>
          <cell r="E160">
            <v>17000</v>
          </cell>
          <cell r="F160">
            <v>2700</v>
          </cell>
          <cell r="G160">
            <v>17000</v>
          </cell>
          <cell r="H160">
            <v>2700</v>
          </cell>
          <cell r="I160">
            <v>19700</v>
          </cell>
        </row>
        <row r="161">
          <cell r="A161" t="str">
            <v>2.9.9.2</v>
          </cell>
          <cell r="B161" t="str">
            <v>INSTALLATION AND COMMISSIONING</v>
          </cell>
          <cell r="C161" t="str">
            <v>ea.</v>
          </cell>
          <cell r="D161">
            <v>1</v>
          </cell>
          <cell r="E161">
            <v>200</v>
          </cell>
          <cell r="F161">
            <v>0</v>
          </cell>
          <cell r="G161">
            <v>200</v>
          </cell>
          <cell r="I161">
            <v>200</v>
          </cell>
        </row>
        <row r="164">
          <cell r="A164" t="str">
            <v>2.9.10.0</v>
          </cell>
          <cell r="B164" t="str">
            <v>NICE VISION SPARE KIT</v>
          </cell>
          <cell r="C164" t="str">
            <v>ea.</v>
          </cell>
          <cell r="D164">
            <v>1</v>
          </cell>
          <cell r="G164">
            <v>56700</v>
          </cell>
          <cell r="H164">
            <v>2700</v>
          </cell>
          <cell r="I164">
            <v>59400</v>
          </cell>
          <cell r="J164" t="str">
            <v>NICE SPARES</v>
          </cell>
        </row>
        <row r="165">
          <cell r="A165" t="str">
            <v>2.9.10.1</v>
          </cell>
          <cell r="B165" t="str">
            <v>SPARE KIT NVP-SPK-V8-BAS</v>
          </cell>
          <cell r="C165" t="str">
            <v>ea.</v>
          </cell>
          <cell r="D165">
            <v>1</v>
          </cell>
          <cell r="E165">
            <v>56700</v>
          </cell>
          <cell r="F165">
            <v>2700</v>
          </cell>
          <cell r="G165">
            <v>56700</v>
          </cell>
          <cell r="H165">
            <v>2700</v>
          </cell>
          <cell r="I165">
            <v>59400</v>
          </cell>
        </row>
        <row r="168">
          <cell r="A168" t="str">
            <v>2.9.11.0</v>
          </cell>
          <cell r="B168" t="str">
            <v>CONFIGURATION DIGITAL RECORDING SYSTEM WITH ACCESS CONTROL SYSTEM</v>
          </cell>
          <cell r="C168" t="str">
            <v>ea.</v>
          </cell>
          <cell r="D168">
            <v>1</v>
          </cell>
          <cell r="G168">
            <v>50000</v>
          </cell>
          <cell r="H168">
            <v>2700</v>
          </cell>
          <cell r="I168">
            <v>52700</v>
          </cell>
          <cell r="J168" t="str">
            <v>CONFIGURATION</v>
          </cell>
        </row>
        <row r="169">
          <cell r="A169" t="str">
            <v>2.9.11.1</v>
          </cell>
          <cell r="B169" t="str">
            <v>CONFIGURATION OF NICE WITH ACCESS CONTROL SYSTEM</v>
          </cell>
          <cell r="C169" t="str">
            <v>ea.</v>
          </cell>
          <cell r="D169">
            <v>1</v>
          </cell>
          <cell r="E169">
            <v>50000</v>
          </cell>
          <cell r="F169">
            <v>2700</v>
          </cell>
          <cell r="G169">
            <v>50000</v>
          </cell>
          <cell r="H169">
            <v>2700</v>
          </cell>
          <cell r="I169">
            <v>52700</v>
          </cell>
        </row>
        <row r="173">
          <cell r="A173" t="str">
            <v>2.11.1.0</v>
          </cell>
          <cell r="B173" t="str">
            <v>NETWORK RECORDING BACKUP FACILITY 30DAYS</v>
          </cell>
          <cell r="C173" t="str">
            <v>ea.</v>
          </cell>
          <cell r="D173">
            <v>1</v>
          </cell>
          <cell r="G173">
            <v>77000</v>
          </cell>
          <cell r="H173">
            <v>2700</v>
          </cell>
          <cell r="I173">
            <v>79700</v>
          </cell>
        </row>
        <row r="174">
          <cell r="A174" t="str">
            <v>2.11.1.1</v>
          </cell>
          <cell r="B174" t="str">
            <v>NETWORK RECORDING BACKUP FACILITY</v>
          </cell>
          <cell r="C174" t="str">
            <v>ea.</v>
          </cell>
          <cell r="D174">
            <v>1</v>
          </cell>
          <cell r="E174">
            <v>77000</v>
          </cell>
          <cell r="F174">
            <v>2700</v>
          </cell>
          <cell r="G174">
            <v>77000</v>
          </cell>
          <cell r="H174">
            <v>2700</v>
          </cell>
          <cell r="I174">
            <v>79700</v>
          </cell>
        </row>
        <row r="176">
          <cell r="A176" t="str">
            <v>2.12.1.0</v>
          </cell>
          <cell r="B176" t="str">
            <v>NETWORK RECORDER NVR NICE 48 CHANNELS</v>
          </cell>
          <cell r="C176" t="str">
            <v>ea.</v>
          </cell>
          <cell r="D176">
            <v>1</v>
          </cell>
          <cell r="G176">
            <v>85000</v>
          </cell>
          <cell r="H176">
            <v>2700</v>
          </cell>
          <cell r="I176">
            <v>87700</v>
          </cell>
        </row>
        <row r="177">
          <cell r="A177" t="str">
            <v>2.12.1.1</v>
          </cell>
          <cell r="B177" t="str">
            <v>NETWORK RECORDER NVR NICE 48 CHANNELS</v>
          </cell>
          <cell r="C177" t="str">
            <v>ea.</v>
          </cell>
          <cell r="D177">
            <v>1</v>
          </cell>
          <cell r="E177">
            <v>85000</v>
          </cell>
          <cell r="F177">
            <v>2700</v>
          </cell>
          <cell r="G177">
            <v>85000</v>
          </cell>
          <cell r="H177">
            <v>2700</v>
          </cell>
          <cell r="I177">
            <v>87700</v>
          </cell>
        </row>
        <row r="179">
          <cell r="A179" t="str">
            <v>2.13.1.0</v>
          </cell>
          <cell r="B179" t="str">
            <v>ENCORDER ER NICE 8CHANNELS</v>
          </cell>
          <cell r="C179" t="str">
            <v>ea.</v>
          </cell>
          <cell r="D179">
            <v>1</v>
          </cell>
          <cell r="G179">
            <v>9000</v>
          </cell>
          <cell r="H179">
            <v>2700</v>
          </cell>
          <cell r="I179">
            <v>11700</v>
          </cell>
        </row>
        <row r="180">
          <cell r="A180" t="str">
            <v>2.13.1.1</v>
          </cell>
          <cell r="B180" t="str">
            <v>ENCORDER ER NICE 8CHANNELS</v>
          </cell>
          <cell r="C180" t="str">
            <v>ea.</v>
          </cell>
          <cell r="D180">
            <v>1</v>
          </cell>
          <cell r="E180">
            <v>9000</v>
          </cell>
          <cell r="F180">
            <v>2700</v>
          </cell>
          <cell r="G180">
            <v>9000</v>
          </cell>
          <cell r="H180">
            <v>2700</v>
          </cell>
          <cell r="I180">
            <v>11700</v>
          </cell>
        </row>
        <row r="182">
          <cell r="A182" t="str">
            <v>2.14.1.0</v>
          </cell>
          <cell r="B182" t="str">
            <v>ENCORDER ER NICE 4CHANNELS</v>
          </cell>
          <cell r="C182" t="str">
            <v>ea.</v>
          </cell>
          <cell r="D182">
            <v>1</v>
          </cell>
          <cell r="G182">
            <v>6800</v>
          </cell>
          <cell r="H182">
            <v>2700</v>
          </cell>
          <cell r="I182">
            <v>9500</v>
          </cell>
        </row>
        <row r="183">
          <cell r="A183" t="str">
            <v>2.14.1.1</v>
          </cell>
          <cell r="B183" t="str">
            <v>ENCORDER ER NICE 8CHANNELS</v>
          </cell>
          <cell r="C183" t="str">
            <v>ea.</v>
          </cell>
          <cell r="D183">
            <v>1</v>
          </cell>
          <cell r="E183">
            <v>6800</v>
          </cell>
          <cell r="F183">
            <v>2700</v>
          </cell>
          <cell r="G183">
            <v>6800</v>
          </cell>
          <cell r="H183">
            <v>2700</v>
          </cell>
          <cell r="I183">
            <v>9500</v>
          </cell>
        </row>
        <row r="185">
          <cell r="A185" t="str">
            <v>2.15.1.0</v>
          </cell>
          <cell r="B185" t="str">
            <v>ENCORDER ER NICE 1CHANNELS</v>
          </cell>
          <cell r="C185" t="str">
            <v>ea.</v>
          </cell>
          <cell r="D185">
            <v>1</v>
          </cell>
          <cell r="G185">
            <v>6100</v>
          </cell>
          <cell r="H185">
            <v>2700</v>
          </cell>
          <cell r="I185">
            <v>8800</v>
          </cell>
        </row>
        <row r="186">
          <cell r="A186" t="str">
            <v>2.15.1.1</v>
          </cell>
          <cell r="B186" t="str">
            <v>ENCORDER ER NICE 8CHANNELS</v>
          </cell>
          <cell r="C186" t="str">
            <v>ea.</v>
          </cell>
          <cell r="D186">
            <v>1</v>
          </cell>
          <cell r="E186">
            <v>6100</v>
          </cell>
          <cell r="F186">
            <v>2700</v>
          </cell>
          <cell r="G186">
            <v>6100</v>
          </cell>
          <cell r="H186">
            <v>2700</v>
          </cell>
          <cell r="I186">
            <v>8800</v>
          </cell>
        </row>
        <row r="188">
          <cell r="A188" t="str">
            <v>2.16.1.0</v>
          </cell>
          <cell r="B188" t="str">
            <v>DECORDER DE NICE</v>
          </cell>
          <cell r="C188" t="str">
            <v>ea.</v>
          </cell>
          <cell r="D188">
            <v>1</v>
          </cell>
          <cell r="G188">
            <v>9000</v>
          </cell>
          <cell r="H188">
            <v>2700</v>
          </cell>
          <cell r="I188">
            <v>11700</v>
          </cell>
        </row>
        <row r="189">
          <cell r="A189" t="str">
            <v>2.16.1.1</v>
          </cell>
          <cell r="B189" t="str">
            <v>DECORDER DE NICE</v>
          </cell>
          <cell r="C189" t="str">
            <v>ea.</v>
          </cell>
          <cell r="D189">
            <v>1</v>
          </cell>
          <cell r="E189">
            <v>9000</v>
          </cell>
          <cell r="F189">
            <v>2700</v>
          </cell>
          <cell r="G189">
            <v>9000</v>
          </cell>
          <cell r="H189">
            <v>2700</v>
          </cell>
          <cell r="I189">
            <v>11700</v>
          </cell>
        </row>
        <row r="191">
          <cell r="A191" t="str">
            <v>2.17.1.0</v>
          </cell>
          <cell r="B191" t="str">
            <v>CAMERA MATRIX SMALL</v>
          </cell>
          <cell r="C191" t="str">
            <v>ea.</v>
          </cell>
          <cell r="D191">
            <v>1</v>
          </cell>
          <cell r="G191">
            <v>60000</v>
          </cell>
          <cell r="H191">
            <v>2700</v>
          </cell>
          <cell r="I191">
            <v>62700</v>
          </cell>
        </row>
        <row r="192">
          <cell r="A192" t="str">
            <v>2.17.1.1</v>
          </cell>
          <cell r="B192" t="str">
            <v>CAMERA MATRIX</v>
          </cell>
          <cell r="C192" t="str">
            <v>ea.</v>
          </cell>
          <cell r="D192">
            <v>1</v>
          </cell>
          <cell r="E192">
            <v>60000</v>
          </cell>
          <cell r="F192">
            <v>2700</v>
          </cell>
          <cell r="G192">
            <v>60000</v>
          </cell>
          <cell r="H192">
            <v>2700</v>
          </cell>
          <cell r="I192">
            <v>62700</v>
          </cell>
        </row>
        <row r="194">
          <cell r="A194" t="str">
            <v>2.18.1.0</v>
          </cell>
          <cell r="B194" t="str">
            <v>CAMERA MATRIX MEDIUM</v>
          </cell>
          <cell r="C194" t="str">
            <v>ea.</v>
          </cell>
          <cell r="D194">
            <v>1</v>
          </cell>
          <cell r="G194">
            <v>150000</v>
          </cell>
          <cell r="H194">
            <v>2700</v>
          </cell>
          <cell r="I194">
            <v>152700</v>
          </cell>
        </row>
        <row r="195">
          <cell r="A195" t="str">
            <v>2.18.1.1</v>
          </cell>
          <cell r="B195" t="str">
            <v>CAMERA MATRIX</v>
          </cell>
          <cell r="C195" t="str">
            <v>ea.</v>
          </cell>
          <cell r="D195">
            <v>1</v>
          </cell>
          <cell r="E195">
            <v>150000</v>
          </cell>
          <cell r="F195">
            <v>2700</v>
          </cell>
          <cell r="G195">
            <v>150000</v>
          </cell>
          <cell r="H195">
            <v>2700</v>
          </cell>
          <cell r="I195">
            <v>152700</v>
          </cell>
        </row>
        <row r="197">
          <cell r="A197" t="str">
            <v>2.19.1.0</v>
          </cell>
          <cell r="B197" t="str">
            <v>CAMERA MATRIX LARGE</v>
          </cell>
          <cell r="C197" t="str">
            <v>ea.</v>
          </cell>
          <cell r="D197">
            <v>1</v>
          </cell>
          <cell r="G197">
            <v>300000</v>
          </cell>
          <cell r="H197">
            <v>2700</v>
          </cell>
          <cell r="I197">
            <v>302700</v>
          </cell>
        </row>
        <row r="198">
          <cell r="A198" t="str">
            <v>2.19.1.1</v>
          </cell>
          <cell r="B198" t="str">
            <v>CAMERA MATRIX</v>
          </cell>
          <cell r="C198" t="str">
            <v>ea.</v>
          </cell>
          <cell r="D198">
            <v>1</v>
          </cell>
          <cell r="E198">
            <v>300000</v>
          </cell>
          <cell r="F198">
            <v>2700</v>
          </cell>
          <cell r="G198">
            <v>300000</v>
          </cell>
          <cell r="H198">
            <v>2700</v>
          </cell>
          <cell r="I198">
            <v>302700</v>
          </cell>
        </row>
        <row r="200">
          <cell r="A200" t="str">
            <v>2.20.1.0</v>
          </cell>
          <cell r="B200" t="str">
            <v>CENTRAL STORGAE FACILITY 180 DAYS</v>
          </cell>
          <cell r="C200" t="str">
            <v>ea.</v>
          </cell>
          <cell r="D200">
            <v>1</v>
          </cell>
          <cell r="G200">
            <v>28000</v>
          </cell>
          <cell r="H200">
            <v>2700</v>
          </cell>
          <cell r="I200">
            <v>30700</v>
          </cell>
        </row>
        <row r="201">
          <cell r="A201" t="str">
            <v>2.20.1.1</v>
          </cell>
          <cell r="B201" t="str">
            <v>CENTRAL STORGAE FACILITY</v>
          </cell>
          <cell r="C201" t="str">
            <v>ea.</v>
          </cell>
          <cell r="D201">
            <v>1</v>
          </cell>
          <cell r="E201">
            <v>28000</v>
          </cell>
          <cell r="F201">
            <v>2700</v>
          </cell>
          <cell r="G201">
            <v>28000</v>
          </cell>
          <cell r="H201">
            <v>2700</v>
          </cell>
          <cell r="I201">
            <v>30700</v>
          </cell>
        </row>
        <row r="203">
          <cell r="A203" t="str">
            <v>2.21.1.0</v>
          </cell>
          <cell r="B203" t="str">
            <v>7.5 TERRA BITE  RAID 5 STORAGE SERVER X4 TO GET 30 TERRA BITES 180 DAYS</v>
          </cell>
          <cell r="C203" t="str">
            <v>ea.</v>
          </cell>
          <cell r="D203">
            <v>1</v>
          </cell>
          <cell r="G203">
            <v>126000</v>
          </cell>
          <cell r="H203">
            <v>2700</v>
          </cell>
          <cell r="I203">
            <v>128700</v>
          </cell>
        </row>
        <row r="204">
          <cell r="A204" t="str">
            <v>2.21.1.1</v>
          </cell>
          <cell r="B204" t="str">
            <v>7.5 TERRA BITE  RAID 5 STORAGE SERVER</v>
          </cell>
          <cell r="C204" t="str">
            <v>ea.</v>
          </cell>
          <cell r="D204">
            <v>1</v>
          </cell>
          <cell r="E204">
            <v>126000</v>
          </cell>
          <cell r="F204">
            <v>2700</v>
          </cell>
          <cell r="G204">
            <v>126000</v>
          </cell>
          <cell r="H204">
            <v>2700</v>
          </cell>
          <cell r="I204">
            <v>128700</v>
          </cell>
        </row>
        <row r="207">
          <cell r="A207">
            <v>3</v>
          </cell>
          <cell r="B207" t="str">
            <v>ACCESS CONTROL</v>
          </cell>
        </row>
        <row r="208">
          <cell r="A208" t="str">
            <v>3.1.1.0</v>
          </cell>
          <cell r="B208" t="str">
            <v>ACCESS CONTROLLER</v>
          </cell>
          <cell r="C208" t="str">
            <v>ea.</v>
          </cell>
          <cell r="D208">
            <v>1</v>
          </cell>
          <cell r="G208">
            <v>23000</v>
          </cell>
          <cell r="H208">
            <v>1562</v>
          </cell>
          <cell r="I208">
            <v>24562</v>
          </cell>
          <cell r="J208" t="str">
            <v>Access Main Controller</v>
          </cell>
        </row>
        <row r="209">
          <cell r="A209" t="str">
            <v>3.1.1.1</v>
          </cell>
          <cell r="B209" t="str">
            <v>ACCESS CONTROLLER</v>
          </cell>
          <cell r="C209" t="str">
            <v>ea.</v>
          </cell>
          <cell r="D209">
            <v>1</v>
          </cell>
          <cell r="E209">
            <v>23000</v>
          </cell>
          <cell r="F209">
            <v>1562</v>
          </cell>
          <cell r="G209">
            <v>23000</v>
          </cell>
          <cell r="H209">
            <v>1562</v>
          </cell>
          <cell r="I209">
            <v>24562</v>
          </cell>
        </row>
        <row r="212">
          <cell r="A212" t="str">
            <v>3.1.1.1</v>
          </cell>
          <cell r="B212" t="str">
            <v>ACCESS CONTROLLER INPUT MODULE</v>
          </cell>
          <cell r="C212" t="str">
            <v>ea.</v>
          </cell>
          <cell r="D212">
            <v>1</v>
          </cell>
          <cell r="G212">
            <v>2600</v>
          </cell>
          <cell r="H212">
            <v>1200</v>
          </cell>
          <cell r="I212">
            <v>3800</v>
          </cell>
          <cell r="J212" t="str">
            <v>IO MODULE INPUT</v>
          </cell>
        </row>
        <row r="213">
          <cell r="A213" t="str">
            <v>3.1.1.1</v>
          </cell>
          <cell r="B213" t="str">
            <v>IO MODULE 16</v>
          </cell>
          <cell r="C213" t="str">
            <v>ea.</v>
          </cell>
          <cell r="D213">
            <v>1</v>
          </cell>
          <cell r="E213">
            <v>2600</v>
          </cell>
          <cell r="F213">
            <v>1200</v>
          </cell>
          <cell r="G213">
            <v>2600</v>
          </cell>
          <cell r="H213">
            <v>1200</v>
          </cell>
          <cell r="I213">
            <v>3800</v>
          </cell>
        </row>
        <row r="216">
          <cell r="A216" t="str">
            <v>3.1.1.2</v>
          </cell>
          <cell r="B216" t="str">
            <v>ACCESS CONTROLLER OUTPUT MODULE</v>
          </cell>
          <cell r="C216" t="str">
            <v>ea.</v>
          </cell>
          <cell r="D216">
            <v>1</v>
          </cell>
          <cell r="G216">
            <v>2800</v>
          </cell>
          <cell r="H216">
            <v>1200</v>
          </cell>
          <cell r="I216">
            <v>4000</v>
          </cell>
          <cell r="J216" t="str">
            <v>IO MODULE OUTPUT</v>
          </cell>
        </row>
        <row r="217">
          <cell r="A217" t="str">
            <v>3.1.1.1</v>
          </cell>
          <cell r="B217" t="str">
            <v>IO MODULE 24</v>
          </cell>
          <cell r="C217" t="str">
            <v>ea.</v>
          </cell>
          <cell r="D217">
            <v>1</v>
          </cell>
          <cell r="E217">
            <v>2800</v>
          </cell>
          <cell r="F217">
            <v>1200</v>
          </cell>
          <cell r="G217">
            <v>2800</v>
          </cell>
          <cell r="H217">
            <v>1200</v>
          </cell>
          <cell r="I217">
            <v>4000</v>
          </cell>
        </row>
        <row r="220">
          <cell r="A220" t="str">
            <v>3.1.1.3</v>
          </cell>
          <cell r="B220" t="str">
            <v>ACCESS CONTROLLER RELAY OUTPUT MODULE</v>
          </cell>
          <cell r="C220" t="str">
            <v>ea.</v>
          </cell>
          <cell r="D220">
            <v>1</v>
          </cell>
          <cell r="G220">
            <v>1921</v>
          </cell>
          <cell r="H220">
            <v>1200</v>
          </cell>
          <cell r="I220">
            <v>3121</v>
          </cell>
          <cell r="J220" t="str">
            <v>IO MODULE OUTPUT</v>
          </cell>
        </row>
        <row r="221">
          <cell r="A221" t="str">
            <v>3.1.1.1</v>
          </cell>
          <cell r="B221" t="str">
            <v>IO MODULE RELAY 8</v>
          </cell>
          <cell r="C221" t="str">
            <v>ea.</v>
          </cell>
          <cell r="D221">
            <v>1</v>
          </cell>
          <cell r="E221">
            <v>1921</v>
          </cell>
          <cell r="F221">
            <v>1200</v>
          </cell>
          <cell r="G221">
            <v>1921</v>
          </cell>
          <cell r="H221">
            <v>1200</v>
          </cell>
          <cell r="I221">
            <v>3121</v>
          </cell>
        </row>
        <row r="224">
          <cell r="A224" t="str">
            <v>3.1.1.4</v>
          </cell>
          <cell r="B224" t="str">
            <v>ACCESS CONTROL SYSTEM SERVER</v>
          </cell>
          <cell r="C224" t="str">
            <v>ea.</v>
          </cell>
          <cell r="D224">
            <v>1</v>
          </cell>
          <cell r="G224">
            <v>110000</v>
          </cell>
          <cell r="H224">
            <v>2800</v>
          </cell>
          <cell r="I224">
            <v>112800</v>
          </cell>
          <cell r="J224" t="str">
            <v>ACCESS SERVER</v>
          </cell>
        </row>
        <row r="225">
          <cell r="A225" t="str">
            <v>3.1.1.4</v>
          </cell>
          <cell r="B225" t="str">
            <v>ACCESS CONTROL SYSTEM SERVER</v>
          </cell>
          <cell r="C225" t="str">
            <v>ea.</v>
          </cell>
          <cell r="D225">
            <v>1</v>
          </cell>
          <cell r="E225">
            <v>110000</v>
          </cell>
          <cell r="F225">
            <v>2800</v>
          </cell>
          <cell r="G225">
            <v>110000</v>
          </cell>
          <cell r="H225">
            <v>2800</v>
          </cell>
          <cell r="I225">
            <v>112800</v>
          </cell>
        </row>
        <row r="228">
          <cell r="A228" t="str">
            <v>3.2.1.0</v>
          </cell>
          <cell r="B228" t="str">
            <v>INTELLIGENT CARD READER WITH KEYPAD</v>
          </cell>
          <cell r="C228" t="str">
            <v>ea.</v>
          </cell>
          <cell r="D228">
            <v>1</v>
          </cell>
          <cell r="G228">
            <v>9994</v>
          </cell>
          <cell r="H228">
            <v>900</v>
          </cell>
          <cell r="I228">
            <v>10894</v>
          </cell>
          <cell r="J228" t="str">
            <v>Card Reader</v>
          </cell>
        </row>
        <row r="229">
          <cell r="A229" t="str">
            <v>3.2.1.1</v>
          </cell>
          <cell r="B229" t="str">
            <v>INTELLIGENT CARD READER WITH KEYPAD</v>
          </cell>
          <cell r="C229" t="str">
            <v>ea.</v>
          </cell>
          <cell r="D229">
            <v>1</v>
          </cell>
          <cell r="E229">
            <v>9994</v>
          </cell>
          <cell r="F229">
            <v>900</v>
          </cell>
          <cell r="G229">
            <v>9994</v>
          </cell>
          <cell r="H229">
            <v>900</v>
          </cell>
          <cell r="I229">
            <v>10894</v>
          </cell>
        </row>
        <row r="232">
          <cell r="A232" t="str">
            <v>3.2.2.0</v>
          </cell>
          <cell r="B232" t="str">
            <v>STANDARD CARD READER</v>
          </cell>
          <cell r="C232" t="str">
            <v>ea.</v>
          </cell>
          <cell r="D232">
            <v>1</v>
          </cell>
          <cell r="G232">
            <v>5420</v>
          </cell>
          <cell r="H232">
            <v>580</v>
          </cell>
          <cell r="I232">
            <v>6000</v>
          </cell>
          <cell r="J232" t="str">
            <v>Card Reader</v>
          </cell>
        </row>
        <row r="233">
          <cell r="A233" t="str">
            <v>3.2.2.1</v>
          </cell>
          <cell r="B233" t="str">
            <v>STANDARD CARD READER</v>
          </cell>
          <cell r="C233" t="str">
            <v>ea.</v>
          </cell>
          <cell r="D233">
            <v>1</v>
          </cell>
          <cell r="E233">
            <v>5420</v>
          </cell>
          <cell r="F233">
            <v>580</v>
          </cell>
          <cell r="G233">
            <v>5420</v>
          </cell>
          <cell r="H233">
            <v>580</v>
          </cell>
          <cell r="I233">
            <v>6000</v>
          </cell>
        </row>
        <row r="236">
          <cell r="A236" t="str">
            <v>3.2.3.0</v>
          </cell>
          <cell r="B236" t="str">
            <v>CARD READER</v>
          </cell>
          <cell r="C236" t="str">
            <v>ea.</v>
          </cell>
          <cell r="D236">
            <v>1</v>
          </cell>
          <cell r="G236">
            <v>1000</v>
          </cell>
          <cell r="H236">
            <v>300</v>
          </cell>
          <cell r="I236">
            <v>1300</v>
          </cell>
          <cell r="J236" t="str">
            <v>Card Reader</v>
          </cell>
        </row>
        <row r="237">
          <cell r="A237" t="str">
            <v>3.2.3.1</v>
          </cell>
          <cell r="B237" t="str">
            <v>CARD READER</v>
          </cell>
          <cell r="C237" t="str">
            <v>ea.</v>
          </cell>
          <cell r="D237">
            <v>1</v>
          </cell>
          <cell r="E237">
            <v>1000</v>
          </cell>
          <cell r="F237">
            <v>300</v>
          </cell>
          <cell r="G237">
            <v>1000</v>
          </cell>
          <cell r="H237">
            <v>300</v>
          </cell>
          <cell r="I237">
            <v>1300</v>
          </cell>
        </row>
        <row r="240">
          <cell r="A240" t="str">
            <v>3.2.5.0</v>
          </cell>
          <cell r="B240" t="str">
            <v>VIRTUAL BARRIER 1,8 M (TX,RX INCLUDED)</v>
          </cell>
          <cell r="C240" t="str">
            <v>ea.</v>
          </cell>
          <cell r="D240">
            <v>1</v>
          </cell>
          <cell r="G240">
            <v>25000</v>
          </cell>
          <cell r="H240">
            <v>500</v>
          </cell>
          <cell r="I240">
            <v>25500</v>
          </cell>
          <cell r="J240" t="str">
            <v>BARRIER</v>
          </cell>
        </row>
        <row r="241">
          <cell r="A241" t="str">
            <v>3.2.5.1</v>
          </cell>
          <cell r="B241" t="str">
            <v>VIRTUAL BARRIER 1,8 M (TX,RX INCLUDED)</v>
          </cell>
          <cell r="C241" t="str">
            <v>ea.</v>
          </cell>
          <cell r="D241">
            <v>1</v>
          </cell>
          <cell r="E241">
            <v>25000</v>
          </cell>
          <cell r="F241">
            <v>500</v>
          </cell>
          <cell r="G241">
            <v>25000</v>
          </cell>
          <cell r="H241">
            <v>500</v>
          </cell>
          <cell r="I241">
            <v>25500</v>
          </cell>
        </row>
        <row r="244">
          <cell r="A244" t="str">
            <v>3.2.6.0</v>
          </cell>
          <cell r="B244" t="str">
            <v>PASSIVE INFRA RED DETECTOR</v>
          </cell>
          <cell r="C244" t="str">
            <v>ea.</v>
          </cell>
          <cell r="D244">
            <v>1</v>
          </cell>
          <cell r="G244">
            <v>800</v>
          </cell>
          <cell r="H244">
            <v>200</v>
          </cell>
          <cell r="I244">
            <v>1000</v>
          </cell>
          <cell r="J244" t="str">
            <v>PIR</v>
          </cell>
        </row>
        <row r="245">
          <cell r="A245" t="str">
            <v>3.2.6.1</v>
          </cell>
          <cell r="B245" t="str">
            <v>PASSIVE INFRA RED DETECTOR</v>
          </cell>
          <cell r="C245" t="str">
            <v>ea.</v>
          </cell>
          <cell r="D245">
            <v>1</v>
          </cell>
          <cell r="E245">
            <v>800</v>
          </cell>
          <cell r="F245">
            <v>0</v>
          </cell>
          <cell r="G245">
            <v>800</v>
          </cell>
          <cell r="H245">
            <v>200</v>
          </cell>
          <cell r="I245">
            <v>1000</v>
          </cell>
        </row>
        <row r="248">
          <cell r="A248" t="str">
            <v>3.2.7.0</v>
          </cell>
          <cell r="B248" t="str">
            <v>MAGNETIC LOCK</v>
          </cell>
          <cell r="C248" t="str">
            <v>ea.</v>
          </cell>
          <cell r="D248">
            <v>1</v>
          </cell>
          <cell r="G248">
            <v>825</v>
          </cell>
          <cell r="H248">
            <v>255</v>
          </cell>
          <cell r="I248">
            <v>1080</v>
          </cell>
          <cell r="J248" t="str">
            <v>MAGLOCK</v>
          </cell>
        </row>
        <row r="249">
          <cell r="A249" t="str">
            <v>3.2.7.1</v>
          </cell>
          <cell r="B249" t="str">
            <v>MAGNETIC LOCK</v>
          </cell>
          <cell r="C249" t="str">
            <v>ea.</v>
          </cell>
          <cell r="D249">
            <v>1</v>
          </cell>
          <cell r="E249">
            <v>825</v>
          </cell>
          <cell r="F249">
            <v>255</v>
          </cell>
          <cell r="G249">
            <v>825</v>
          </cell>
          <cell r="H249">
            <v>255</v>
          </cell>
          <cell r="I249">
            <v>1080</v>
          </cell>
        </row>
        <row r="252">
          <cell r="A252" t="str">
            <v>3.2.7.1</v>
          </cell>
          <cell r="B252" t="str">
            <v>MAGNETIC LOCK WITH DOOR MONITOR</v>
          </cell>
          <cell r="C252" t="str">
            <v>ea.</v>
          </cell>
          <cell r="D252">
            <v>1</v>
          </cell>
          <cell r="G252">
            <v>1025</v>
          </cell>
          <cell r="H252">
            <v>255</v>
          </cell>
          <cell r="I252">
            <v>1280</v>
          </cell>
          <cell r="J252" t="str">
            <v>MAGLOCK/MONITOR</v>
          </cell>
        </row>
        <row r="253">
          <cell r="A253" t="str">
            <v>3.2.7.1</v>
          </cell>
          <cell r="B253" t="str">
            <v>MAGNETIC LOCK</v>
          </cell>
          <cell r="C253" t="str">
            <v>ea.</v>
          </cell>
          <cell r="D253">
            <v>1</v>
          </cell>
          <cell r="E253">
            <v>1025</v>
          </cell>
          <cell r="F253">
            <v>255</v>
          </cell>
          <cell r="G253">
            <v>1025</v>
          </cell>
          <cell r="H253">
            <v>255</v>
          </cell>
          <cell r="I253">
            <v>1280</v>
          </cell>
        </row>
        <row r="256">
          <cell r="A256" t="str">
            <v>3.2.7.2</v>
          </cell>
          <cell r="B256" t="str">
            <v>SMALL MAGNETIC LOCK</v>
          </cell>
          <cell r="C256" t="str">
            <v>ea.</v>
          </cell>
          <cell r="D256">
            <v>1</v>
          </cell>
          <cell r="G256">
            <v>415</v>
          </cell>
          <cell r="H256">
            <v>210</v>
          </cell>
          <cell r="I256">
            <v>625</v>
          </cell>
          <cell r="J256" t="str">
            <v>MAGLOCK</v>
          </cell>
        </row>
        <row r="257">
          <cell r="A257" t="str">
            <v>3.2.7.2</v>
          </cell>
          <cell r="B257" t="str">
            <v>SMALL MAGNETIC LOCK</v>
          </cell>
          <cell r="C257" t="str">
            <v>ea.</v>
          </cell>
          <cell r="D257">
            <v>1</v>
          </cell>
          <cell r="E257">
            <v>415</v>
          </cell>
          <cell r="F257">
            <v>210</v>
          </cell>
          <cell r="G257">
            <v>415</v>
          </cell>
          <cell r="H257">
            <v>210</v>
          </cell>
          <cell r="I257">
            <v>625</v>
          </cell>
        </row>
        <row r="260">
          <cell r="A260" t="str">
            <v>3.2.8.0</v>
          </cell>
          <cell r="B260" t="str">
            <v>DOOR MONITOR</v>
          </cell>
          <cell r="C260" t="str">
            <v>ea.</v>
          </cell>
          <cell r="D260">
            <v>1</v>
          </cell>
          <cell r="G260">
            <v>140</v>
          </cell>
          <cell r="H260">
            <v>0</v>
          </cell>
          <cell r="I260">
            <v>140</v>
          </cell>
          <cell r="J260" t="str">
            <v>MONITOR</v>
          </cell>
        </row>
        <row r="261">
          <cell r="A261" t="str">
            <v>3.2.8.1</v>
          </cell>
          <cell r="B261" t="str">
            <v>DOOR MONITOR</v>
          </cell>
          <cell r="C261" t="str">
            <v>ea.</v>
          </cell>
          <cell r="D261">
            <v>1</v>
          </cell>
          <cell r="E261">
            <v>140</v>
          </cell>
          <cell r="F261">
            <v>0</v>
          </cell>
          <cell r="G261">
            <v>140</v>
          </cell>
          <cell r="H261">
            <v>0</v>
          </cell>
          <cell r="I261">
            <v>140</v>
          </cell>
        </row>
        <row r="264">
          <cell r="A264" t="str">
            <v>3.2.9.0</v>
          </cell>
          <cell r="B264" t="str">
            <v>BREAK GLASS UNIT</v>
          </cell>
          <cell r="C264" t="str">
            <v>ea.</v>
          </cell>
          <cell r="D264">
            <v>1</v>
          </cell>
          <cell r="G264">
            <v>360</v>
          </cell>
          <cell r="H264">
            <v>60</v>
          </cell>
          <cell r="I264">
            <v>420</v>
          </cell>
          <cell r="J264" t="str">
            <v>BREAK GLASS UNIT</v>
          </cell>
        </row>
        <row r="265">
          <cell r="A265" t="str">
            <v>3.2.9.1</v>
          </cell>
          <cell r="B265" t="str">
            <v>BREAK GLASS UNIT</v>
          </cell>
          <cell r="C265" t="str">
            <v>ea.</v>
          </cell>
          <cell r="D265">
            <v>1</v>
          </cell>
          <cell r="E265">
            <v>360</v>
          </cell>
          <cell r="F265">
            <v>60</v>
          </cell>
          <cell r="G265">
            <v>360</v>
          </cell>
          <cell r="H265">
            <v>60</v>
          </cell>
          <cell r="I265">
            <v>420</v>
          </cell>
        </row>
        <row r="268">
          <cell r="A268" t="str">
            <v>3.2.10.0</v>
          </cell>
          <cell r="B268" t="str">
            <v>PUSH BUTTON</v>
          </cell>
          <cell r="C268" t="str">
            <v>ea.</v>
          </cell>
          <cell r="D268">
            <v>1</v>
          </cell>
          <cell r="G268">
            <v>400</v>
          </cell>
          <cell r="H268">
            <v>40</v>
          </cell>
          <cell r="I268">
            <v>440</v>
          </cell>
          <cell r="J268" t="str">
            <v>PUSH BUTTON</v>
          </cell>
        </row>
        <row r="269">
          <cell r="A269" t="str">
            <v>3.2.10.1</v>
          </cell>
          <cell r="B269" t="str">
            <v>PUSH BUTTON</v>
          </cell>
          <cell r="C269" t="str">
            <v>ea.</v>
          </cell>
          <cell r="D269">
            <v>1</v>
          </cell>
          <cell r="E269">
            <v>400</v>
          </cell>
          <cell r="F269">
            <v>40</v>
          </cell>
          <cell r="G269">
            <v>400</v>
          </cell>
          <cell r="H269">
            <v>40</v>
          </cell>
          <cell r="I269">
            <v>440</v>
          </cell>
        </row>
        <row r="272">
          <cell r="A272" t="str">
            <v>3.2.11.0</v>
          </cell>
          <cell r="B272" t="str">
            <v>SIREN</v>
          </cell>
          <cell r="C272" t="str">
            <v>ea.</v>
          </cell>
          <cell r="D272">
            <v>1</v>
          </cell>
          <cell r="G272">
            <v>1300</v>
          </cell>
          <cell r="H272">
            <v>200</v>
          </cell>
          <cell r="I272">
            <v>1500</v>
          </cell>
          <cell r="J272" t="str">
            <v>SIREN</v>
          </cell>
        </row>
        <row r="273">
          <cell r="A273" t="str">
            <v>3.2.11.1</v>
          </cell>
          <cell r="B273" t="str">
            <v>SIREN</v>
          </cell>
          <cell r="C273" t="str">
            <v>ea.</v>
          </cell>
          <cell r="D273">
            <v>1</v>
          </cell>
          <cell r="E273">
            <v>1300</v>
          </cell>
          <cell r="F273">
            <v>200</v>
          </cell>
          <cell r="G273">
            <v>1300</v>
          </cell>
          <cell r="H273">
            <v>200</v>
          </cell>
          <cell r="I273">
            <v>1500</v>
          </cell>
        </row>
        <row r="276">
          <cell r="A276" t="str">
            <v>3.2.12.0</v>
          </cell>
          <cell r="B276" t="str">
            <v>SINGLE BEAM</v>
          </cell>
          <cell r="C276" t="str">
            <v>ea.</v>
          </cell>
          <cell r="D276">
            <v>1</v>
          </cell>
          <cell r="G276">
            <v>900</v>
          </cell>
          <cell r="H276">
            <v>70</v>
          </cell>
          <cell r="I276">
            <v>970</v>
          </cell>
          <cell r="J276" t="str">
            <v>BEAM</v>
          </cell>
        </row>
        <row r="277">
          <cell r="A277" t="str">
            <v>3.2.12.1</v>
          </cell>
          <cell r="B277" t="str">
            <v>SINGLE BEAM TX,RX</v>
          </cell>
          <cell r="C277" t="str">
            <v>ea.</v>
          </cell>
          <cell r="D277">
            <v>1</v>
          </cell>
          <cell r="E277">
            <v>900</v>
          </cell>
          <cell r="F277">
            <v>70</v>
          </cell>
          <cell r="G277">
            <v>900</v>
          </cell>
          <cell r="H277">
            <v>70</v>
          </cell>
          <cell r="I277">
            <v>970</v>
          </cell>
        </row>
        <row r="280">
          <cell r="A280" t="str">
            <v>3.2.13.0</v>
          </cell>
          <cell r="B280" t="str">
            <v>AUTOMATIC DOOR CLOSER</v>
          </cell>
          <cell r="C280" t="str">
            <v>ea.</v>
          </cell>
          <cell r="D280">
            <v>1</v>
          </cell>
          <cell r="G280">
            <v>900</v>
          </cell>
          <cell r="H280">
            <v>300</v>
          </cell>
          <cell r="I280">
            <v>1200</v>
          </cell>
          <cell r="J280" t="str">
            <v>DOOR CLOSER</v>
          </cell>
        </row>
        <row r="281">
          <cell r="A281" t="str">
            <v>3.2.13.1</v>
          </cell>
          <cell r="B281" t="str">
            <v>AUTOMATIC DOOR CLOSER MECHANISM</v>
          </cell>
          <cell r="C281" t="str">
            <v>ea.</v>
          </cell>
          <cell r="D281">
            <v>1</v>
          </cell>
          <cell r="E281">
            <v>900</v>
          </cell>
          <cell r="F281">
            <v>300</v>
          </cell>
          <cell r="G281">
            <v>900</v>
          </cell>
          <cell r="H281">
            <v>300</v>
          </cell>
          <cell r="I281">
            <v>1200</v>
          </cell>
        </row>
        <row r="284">
          <cell r="A284" t="str">
            <v>3.2.14.0</v>
          </cell>
          <cell r="B284" t="str">
            <v>SMART DOOR ALL EQUIPMENT INCLUDED</v>
          </cell>
          <cell r="C284" t="str">
            <v>ea.</v>
          </cell>
          <cell r="D284">
            <v>1</v>
          </cell>
          <cell r="G284">
            <v>15000</v>
          </cell>
          <cell r="H284">
            <v>2000</v>
          </cell>
          <cell r="I284">
            <v>17000</v>
          </cell>
          <cell r="J284" t="str">
            <v>SMART DOOR</v>
          </cell>
        </row>
        <row r="285">
          <cell r="A285" t="str">
            <v>3.2.14.1</v>
          </cell>
          <cell r="B285" t="str">
            <v>SMART DOOR ALL EQUIPMENT INCLUDED</v>
          </cell>
          <cell r="C285" t="str">
            <v>ea.</v>
          </cell>
          <cell r="D285">
            <v>1</v>
          </cell>
          <cell r="E285">
            <v>15000</v>
          </cell>
          <cell r="F285">
            <v>2000</v>
          </cell>
          <cell r="G285">
            <v>15000</v>
          </cell>
          <cell r="H285">
            <v>2000</v>
          </cell>
          <cell r="I285">
            <v>17000</v>
          </cell>
        </row>
        <row r="288">
          <cell r="A288" t="str">
            <v>3.3.1.0</v>
          </cell>
          <cell r="B288" t="str">
            <v>STANDARD SINGLE ACCESS BOOTH CONFIGURATION</v>
          </cell>
          <cell r="C288" t="str">
            <v>ea.</v>
          </cell>
          <cell r="D288">
            <v>1</v>
          </cell>
          <cell r="G288">
            <v>33650.660000000003</v>
          </cell>
          <cell r="H288">
            <v>2742</v>
          </cell>
          <cell r="I288">
            <v>36392.660000000003</v>
          </cell>
          <cell r="J288" t="str">
            <v>SINGLE ACCESS BOOTH</v>
          </cell>
        </row>
        <row r="289">
          <cell r="A289" t="str">
            <v>3.3.1.1</v>
          </cell>
          <cell r="B289" t="str">
            <v>BOOTH WITH TWO DOORS</v>
          </cell>
          <cell r="C289" t="str">
            <v>ea.</v>
          </cell>
          <cell r="D289">
            <v>1</v>
          </cell>
          <cell r="E289">
            <v>17000</v>
          </cell>
          <cell r="F289">
            <v>1062</v>
          </cell>
          <cell r="G289">
            <v>17000</v>
          </cell>
          <cell r="H289">
            <v>1062</v>
          </cell>
          <cell r="I289">
            <v>18062</v>
          </cell>
        </row>
        <row r="290">
          <cell r="A290" t="str">
            <v>3.3.1.2</v>
          </cell>
          <cell r="B290" t="str">
            <v>CARD READERS</v>
          </cell>
          <cell r="C290" t="str">
            <v>ea.</v>
          </cell>
          <cell r="D290">
            <v>2</v>
          </cell>
          <cell r="E290">
            <v>5420.33</v>
          </cell>
          <cell r="F290">
            <v>200</v>
          </cell>
          <cell r="G290">
            <v>10840.66</v>
          </cell>
          <cell r="H290">
            <v>400</v>
          </cell>
          <cell r="I290">
            <v>11240.66</v>
          </cell>
        </row>
        <row r="291">
          <cell r="A291" t="str">
            <v>3.3.1.3</v>
          </cell>
          <cell r="B291" t="str">
            <v>MAGNETIC LOCKS</v>
          </cell>
          <cell r="C291" t="str">
            <v>ea.</v>
          </cell>
          <cell r="D291">
            <v>2</v>
          </cell>
          <cell r="E291">
            <v>825</v>
          </cell>
          <cell r="F291">
            <v>300</v>
          </cell>
          <cell r="G291">
            <v>1650</v>
          </cell>
          <cell r="H291">
            <v>600</v>
          </cell>
          <cell r="I291">
            <v>2250</v>
          </cell>
        </row>
        <row r="292">
          <cell r="A292" t="str">
            <v>3.3.1.4</v>
          </cell>
          <cell r="B292" t="str">
            <v>DOOR MONITORS</v>
          </cell>
          <cell r="C292" t="str">
            <v>ea.</v>
          </cell>
          <cell r="D292">
            <v>2</v>
          </cell>
          <cell r="E292">
            <v>255</v>
          </cell>
          <cell r="F292">
            <v>55</v>
          </cell>
          <cell r="G292">
            <v>510</v>
          </cell>
          <cell r="H292">
            <v>110</v>
          </cell>
          <cell r="I292">
            <v>620</v>
          </cell>
        </row>
        <row r="293">
          <cell r="A293" t="str">
            <v>3.3.1.5</v>
          </cell>
          <cell r="B293" t="str">
            <v>INFRA RED BEAM</v>
          </cell>
          <cell r="C293" t="str">
            <v>ea.</v>
          </cell>
          <cell r="D293">
            <v>1</v>
          </cell>
          <cell r="E293">
            <v>900</v>
          </cell>
          <cell r="F293">
            <v>70</v>
          </cell>
          <cell r="G293">
            <v>900</v>
          </cell>
          <cell r="H293">
            <v>70</v>
          </cell>
          <cell r="I293">
            <v>970</v>
          </cell>
        </row>
        <row r="294">
          <cell r="A294" t="str">
            <v>3.3.1.6</v>
          </cell>
          <cell r="B294" t="str">
            <v>DOOR CLOSER</v>
          </cell>
          <cell r="C294" t="str">
            <v>ea.</v>
          </cell>
          <cell r="D294">
            <v>2</v>
          </cell>
          <cell r="E294">
            <v>700</v>
          </cell>
          <cell r="F294">
            <v>100</v>
          </cell>
          <cell r="G294">
            <v>1400</v>
          </cell>
          <cell r="H294">
            <v>200</v>
          </cell>
          <cell r="I294">
            <v>1600</v>
          </cell>
        </row>
        <row r="295">
          <cell r="A295" t="str">
            <v>3.3.1.7</v>
          </cell>
          <cell r="B295" t="str">
            <v>BREAK GLASS UNITS</v>
          </cell>
          <cell r="C295" t="str">
            <v>ea.</v>
          </cell>
          <cell r="D295">
            <v>1</v>
          </cell>
          <cell r="E295">
            <v>250</v>
          </cell>
          <cell r="F295">
            <v>60</v>
          </cell>
          <cell r="G295">
            <v>250</v>
          </cell>
          <cell r="H295">
            <v>60</v>
          </cell>
          <cell r="I295">
            <v>310</v>
          </cell>
        </row>
        <row r="296">
          <cell r="A296" t="str">
            <v>3.3.1.8</v>
          </cell>
          <cell r="B296" t="str">
            <v>LED INDICATORS</v>
          </cell>
          <cell r="C296" t="str">
            <v>ea.</v>
          </cell>
          <cell r="D296">
            <v>4</v>
          </cell>
          <cell r="E296">
            <v>275</v>
          </cell>
          <cell r="F296">
            <v>60</v>
          </cell>
          <cell r="G296">
            <v>1100</v>
          </cell>
          <cell r="H296">
            <v>240</v>
          </cell>
          <cell r="I296">
            <v>1340</v>
          </cell>
        </row>
        <row r="299">
          <cell r="A299" t="str">
            <v>3.4.1.0</v>
          </cell>
          <cell r="B299" t="str">
            <v>STANDARD THREE WAY ACCESS BOOTH CONFIGURATION</v>
          </cell>
          <cell r="C299" t="str">
            <v>ea.</v>
          </cell>
          <cell r="D299">
            <v>1</v>
          </cell>
          <cell r="G299">
            <v>49200.99</v>
          </cell>
          <cell r="H299">
            <v>3777</v>
          </cell>
          <cell r="I299">
            <v>52977.99</v>
          </cell>
          <cell r="J299" t="str">
            <v>THREE WAY ACCESS BOOTH</v>
          </cell>
        </row>
        <row r="300">
          <cell r="A300" t="str">
            <v>3.4.1.1</v>
          </cell>
          <cell r="B300" t="str">
            <v>BOOTH WITH THREE DOORS</v>
          </cell>
          <cell r="C300" t="str">
            <v>ea.</v>
          </cell>
          <cell r="D300">
            <v>1</v>
          </cell>
          <cell r="E300">
            <v>22500</v>
          </cell>
          <cell r="F300">
            <v>1062</v>
          </cell>
          <cell r="G300">
            <v>22500</v>
          </cell>
          <cell r="H300">
            <v>1062</v>
          </cell>
          <cell r="I300">
            <v>23562</v>
          </cell>
        </row>
        <row r="301">
          <cell r="A301" t="str">
            <v>3.4.1.2</v>
          </cell>
          <cell r="B301" t="str">
            <v>CARD READERS</v>
          </cell>
          <cell r="C301" t="str">
            <v>ea.</v>
          </cell>
          <cell r="D301">
            <v>3</v>
          </cell>
          <cell r="E301">
            <v>5420.33</v>
          </cell>
          <cell r="F301">
            <v>200</v>
          </cell>
          <cell r="G301">
            <v>16260.99</v>
          </cell>
          <cell r="H301">
            <v>600</v>
          </cell>
          <cell r="I301">
            <v>16860.989999999998</v>
          </cell>
        </row>
        <row r="302">
          <cell r="A302" t="str">
            <v>3.4.1.3</v>
          </cell>
          <cell r="B302" t="str">
            <v>MAGNETIC LOCKS</v>
          </cell>
          <cell r="C302" t="str">
            <v>ea.</v>
          </cell>
          <cell r="D302">
            <v>3</v>
          </cell>
          <cell r="E302">
            <v>825</v>
          </cell>
          <cell r="F302">
            <v>300</v>
          </cell>
          <cell r="G302">
            <v>2475</v>
          </cell>
          <cell r="H302">
            <v>900</v>
          </cell>
          <cell r="I302">
            <v>3375</v>
          </cell>
        </row>
        <row r="303">
          <cell r="A303" t="str">
            <v>3.4.1.4</v>
          </cell>
          <cell r="B303" t="str">
            <v>DOOR MONITORS</v>
          </cell>
          <cell r="C303" t="str">
            <v>ea.</v>
          </cell>
          <cell r="D303">
            <v>3</v>
          </cell>
          <cell r="E303">
            <v>255</v>
          </cell>
          <cell r="F303">
            <v>55</v>
          </cell>
          <cell r="G303">
            <v>765</v>
          </cell>
          <cell r="H303">
            <v>165</v>
          </cell>
          <cell r="I303">
            <v>930</v>
          </cell>
        </row>
        <row r="304">
          <cell r="A304" t="str">
            <v>3.4.1.5</v>
          </cell>
          <cell r="B304" t="str">
            <v>INFRA RED BEAM</v>
          </cell>
          <cell r="C304" t="str">
            <v>ea.</v>
          </cell>
          <cell r="D304">
            <v>3</v>
          </cell>
          <cell r="E304">
            <v>900</v>
          </cell>
          <cell r="F304">
            <v>70</v>
          </cell>
          <cell r="G304">
            <v>2700</v>
          </cell>
          <cell r="H304">
            <v>210</v>
          </cell>
          <cell r="I304">
            <v>2910</v>
          </cell>
        </row>
        <row r="305">
          <cell r="A305" t="str">
            <v>3.4.1.6</v>
          </cell>
          <cell r="B305" t="str">
            <v>DOOR CLOSER</v>
          </cell>
          <cell r="C305" t="str">
            <v>ea.</v>
          </cell>
          <cell r="D305">
            <v>3</v>
          </cell>
          <cell r="E305">
            <v>700</v>
          </cell>
          <cell r="F305">
            <v>100</v>
          </cell>
          <cell r="G305">
            <v>2100</v>
          </cell>
          <cell r="H305">
            <v>300</v>
          </cell>
          <cell r="I305">
            <v>2400</v>
          </cell>
        </row>
        <row r="306">
          <cell r="A306" t="str">
            <v>3.4.1.7</v>
          </cell>
          <cell r="B306" t="str">
            <v>BREAK GLASS UNITS</v>
          </cell>
          <cell r="C306" t="str">
            <v>ea.</v>
          </cell>
          <cell r="D306">
            <v>3</v>
          </cell>
          <cell r="E306">
            <v>250</v>
          </cell>
          <cell r="F306">
            <v>60</v>
          </cell>
          <cell r="G306">
            <v>750</v>
          </cell>
          <cell r="H306">
            <v>180</v>
          </cell>
          <cell r="I306">
            <v>930</v>
          </cell>
        </row>
        <row r="307">
          <cell r="A307" t="str">
            <v>3.4.1.8</v>
          </cell>
          <cell r="B307" t="str">
            <v>LED INDICATORS</v>
          </cell>
          <cell r="C307" t="str">
            <v>ea.</v>
          </cell>
          <cell r="D307">
            <v>6</v>
          </cell>
          <cell r="E307">
            <v>275</v>
          </cell>
          <cell r="F307">
            <v>60</v>
          </cell>
          <cell r="G307">
            <v>1650</v>
          </cell>
          <cell r="H307">
            <v>360</v>
          </cell>
          <cell r="I307">
            <v>2010</v>
          </cell>
        </row>
        <row r="310">
          <cell r="A310" t="str">
            <v>3.5.1.0</v>
          </cell>
          <cell r="B310" t="str">
            <v>STANDARD ENTRANCE DOOR CONFIGURATION (D1)</v>
          </cell>
          <cell r="C310" t="str">
            <v>ea.</v>
          </cell>
          <cell r="D310">
            <v>1</v>
          </cell>
          <cell r="G310">
            <v>13520.66</v>
          </cell>
          <cell r="H310">
            <v>1115</v>
          </cell>
          <cell r="I310">
            <v>14635.66</v>
          </cell>
          <cell r="J310" t="str">
            <v>DOOR</v>
          </cell>
        </row>
        <row r="311">
          <cell r="A311" t="str">
            <v>3.5.1.1</v>
          </cell>
          <cell r="B311" t="str">
            <v>DOOR</v>
          </cell>
          <cell r="C311" t="str">
            <v>ea.</v>
          </cell>
          <cell r="D311">
            <v>1</v>
          </cell>
          <cell r="E311">
            <v>0</v>
          </cell>
          <cell r="F311">
            <v>0</v>
          </cell>
          <cell r="G311">
            <v>0</v>
          </cell>
          <cell r="H311">
            <v>0</v>
          </cell>
          <cell r="I311">
            <v>0</v>
          </cell>
        </row>
        <row r="312">
          <cell r="A312" t="str">
            <v>3.5.1.2</v>
          </cell>
          <cell r="B312" t="str">
            <v>CARD READERS</v>
          </cell>
          <cell r="C312" t="str">
            <v>ea.</v>
          </cell>
          <cell r="D312">
            <v>2</v>
          </cell>
          <cell r="E312">
            <v>5420.33</v>
          </cell>
          <cell r="F312">
            <v>200</v>
          </cell>
          <cell r="G312">
            <v>10840.66</v>
          </cell>
          <cell r="H312">
            <v>400</v>
          </cell>
          <cell r="I312">
            <v>11240.66</v>
          </cell>
        </row>
        <row r="313">
          <cell r="A313" t="str">
            <v>3.5.1.3</v>
          </cell>
          <cell r="B313" t="str">
            <v>MAGNETIC LOCKS</v>
          </cell>
          <cell r="C313" t="str">
            <v>ea.</v>
          </cell>
          <cell r="D313">
            <v>1</v>
          </cell>
          <cell r="E313">
            <v>825</v>
          </cell>
          <cell r="F313">
            <v>300</v>
          </cell>
          <cell r="G313">
            <v>825</v>
          </cell>
          <cell r="H313">
            <v>300</v>
          </cell>
          <cell r="I313">
            <v>1125</v>
          </cell>
        </row>
        <row r="314">
          <cell r="A314" t="str">
            <v>3.5.1.4</v>
          </cell>
          <cell r="B314" t="str">
            <v>DOOR MONITORS</v>
          </cell>
          <cell r="C314" t="str">
            <v>ea.</v>
          </cell>
          <cell r="D314">
            <v>1</v>
          </cell>
          <cell r="E314">
            <v>255</v>
          </cell>
          <cell r="F314">
            <v>55</v>
          </cell>
          <cell r="G314">
            <v>255</v>
          </cell>
          <cell r="H314">
            <v>55</v>
          </cell>
          <cell r="I314">
            <v>310</v>
          </cell>
        </row>
        <row r="315">
          <cell r="A315" t="str">
            <v>3.5.1.5</v>
          </cell>
          <cell r="B315" t="str">
            <v>INFRA RED BEAM</v>
          </cell>
          <cell r="C315" t="str">
            <v>ea.</v>
          </cell>
          <cell r="D315">
            <v>0</v>
          </cell>
          <cell r="E315">
            <v>900</v>
          </cell>
          <cell r="F315">
            <v>70</v>
          </cell>
          <cell r="G315">
            <v>0</v>
          </cell>
          <cell r="H315">
            <v>0</v>
          </cell>
          <cell r="I315">
            <v>0</v>
          </cell>
        </row>
        <row r="316">
          <cell r="A316" t="str">
            <v>3.5.1.6</v>
          </cell>
          <cell r="B316" t="str">
            <v>DOOR CLOSER</v>
          </cell>
          <cell r="C316" t="str">
            <v>ea.</v>
          </cell>
          <cell r="D316">
            <v>0</v>
          </cell>
          <cell r="E316">
            <v>700</v>
          </cell>
          <cell r="F316">
            <v>100</v>
          </cell>
          <cell r="G316">
            <v>0</v>
          </cell>
          <cell r="H316">
            <v>0</v>
          </cell>
          <cell r="I316">
            <v>0</v>
          </cell>
        </row>
        <row r="317">
          <cell r="A317" t="str">
            <v>3.5.1.7</v>
          </cell>
          <cell r="B317" t="str">
            <v>BREAK GLASS UNITS</v>
          </cell>
          <cell r="C317" t="str">
            <v>ea.</v>
          </cell>
          <cell r="D317">
            <v>2</v>
          </cell>
          <cell r="E317">
            <v>250</v>
          </cell>
          <cell r="F317">
            <v>60</v>
          </cell>
          <cell r="G317">
            <v>500</v>
          </cell>
          <cell r="H317">
            <v>120</v>
          </cell>
          <cell r="I317">
            <v>620</v>
          </cell>
        </row>
        <row r="318">
          <cell r="A318" t="str">
            <v>3.5.1.8</v>
          </cell>
          <cell r="B318" t="str">
            <v>LED INDICATORS</v>
          </cell>
          <cell r="C318" t="str">
            <v>ea.</v>
          </cell>
          <cell r="D318">
            <v>4</v>
          </cell>
          <cell r="E318">
            <v>275</v>
          </cell>
          <cell r="F318">
            <v>60</v>
          </cell>
          <cell r="G318">
            <v>1100</v>
          </cell>
          <cell r="H318">
            <v>240</v>
          </cell>
          <cell r="I318">
            <v>1340</v>
          </cell>
        </row>
        <row r="321">
          <cell r="A321" t="str">
            <v>3.5.2.0</v>
          </cell>
          <cell r="B321" t="str">
            <v>STANDARD ENTRANCE DOOR CONFIGURATION (D2) AUTOMATIC CLOSE</v>
          </cell>
          <cell r="C321" t="str">
            <v>ea.</v>
          </cell>
          <cell r="D321">
            <v>1</v>
          </cell>
          <cell r="G321">
            <v>15120.66</v>
          </cell>
          <cell r="H321">
            <v>1285</v>
          </cell>
          <cell r="I321">
            <v>16405.66</v>
          </cell>
          <cell r="J321" t="str">
            <v>DOOR</v>
          </cell>
        </row>
        <row r="322">
          <cell r="A322" t="str">
            <v>3.5.2.1</v>
          </cell>
          <cell r="B322" t="str">
            <v>DOOR</v>
          </cell>
          <cell r="C322" t="str">
            <v>ea.</v>
          </cell>
          <cell r="D322">
            <v>1</v>
          </cell>
          <cell r="E322">
            <v>0</v>
          </cell>
          <cell r="F322">
            <v>0</v>
          </cell>
          <cell r="G322">
            <v>0</v>
          </cell>
          <cell r="H322">
            <v>0</v>
          </cell>
          <cell r="I322">
            <v>0</v>
          </cell>
        </row>
        <row r="323">
          <cell r="A323" t="str">
            <v>3.5.2.2</v>
          </cell>
          <cell r="B323" t="str">
            <v>CARD READERS</v>
          </cell>
          <cell r="C323" t="str">
            <v>ea.</v>
          </cell>
          <cell r="D323">
            <v>2</v>
          </cell>
          <cell r="E323">
            <v>5420.33</v>
          </cell>
          <cell r="F323">
            <v>200</v>
          </cell>
          <cell r="G323">
            <v>10840.66</v>
          </cell>
          <cell r="H323">
            <v>400</v>
          </cell>
          <cell r="I323">
            <v>11240.66</v>
          </cell>
        </row>
        <row r="324">
          <cell r="A324" t="str">
            <v>3.5.2.3</v>
          </cell>
          <cell r="B324" t="str">
            <v>MAGNETIC LOCKS</v>
          </cell>
          <cell r="C324" t="str">
            <v>ea.</v>
          </cell>
          <cell r="D324">
            <v>1</v>
          </cell>
          <cell r="E324">
            <v>825</v>
          </cell>
          <cell r="F324">
            <v>300</v>
          </cell>
          <cell r="G324">
            <v>825</v>
          </cell>
          <cell r="H324">
            <v>300</v>
          </cell>
          <cell r="I324">
            <v>1125</v>
          </cell>
        </row>
        <row r="325">
          <cell r="A325" t="str">
            <v>3.5.2.4</v>
          </cell>
          <cell r="B325" t="str">
            <v>DOOR MONITORS</v>
          </cell>
          <cell r="C325" t="str">
            <v>ea.</v>
          </cell>
          <cell r="D325">
            <v>1</v>
          </cell>
          <cell r="E325">
            <v>255</v>
          </cell>
          <cell r="F325">
            <v>55</v>
          </cell>
          <cell r="G325">
            <v>255</v>
          </cell>
          <cell r="H325">
            <v>55</v>
          </cell>
          <cell r="I325">
            <v>310</v>
          </cell>
        </row>
        <row r="326">
          <cell r="A326" t="str">
            <v>3.5.2.5</v>
          </cell>
          <cell r="B326" t="str">
            <v>INFRA RED BEAM</v>
          </cell>
          <cell r="C326" t="str">
            <v>ea.</v>
          </cell>
          <cell r="D326">
            <v>1</v>
          </cell>
          <cell r="E326">
            <v>900</v>
          </cell>
          <cell r="F326">
            <v>70</v>
          </cell>
          <cell r="G326">
            <v>900</v>
          </cell>
          <cell r="H326">
            <v>70</v>
          </cell>
          <cell r="I326">
            <v>970</v>
          </cell>
        </row>
        <row r="327">
          <cell r="A327" t="str">
            <v>3.5.2.6</v>
          </cell>
          <cell r="B327" t="str">
            <v>DOOR CLOSER</v>
          </cell>
          <cell r="C327" t="str">
            <v>ea.</v>
          </cell>
          <cell r="D327">
            <v>1</v>
          </cell>
          <cell r="E327">
            <v>700</v>
          </cell>
          <cell r="F327">
            <v>100</v>
          </cell>
          <cell r="G327">
            <v>700</v>
          </cell>
          <cell r="H327">
            <v>100</v>
          </cell>
          <cell r="I327">
            <v>800</v>
          </cell>
        </row>
        <row r="328">
          <cell r="A328" t="str">
            <v>3.5.2.7</v>
          </cell>
          <cell r="B328" t="str">
            <v>BREAK GLASS UNITS</v>
          </cell>
          <cell r="C328" t="str">
            <v>ea.</v>
          </cell>
          <cell r="D328">
            <v>2</v>
          </cell>
          <cell r="E328">
            <v>250</v>
          </cell>
          <cell r="F328">
            <v>60</v>
          </cell>
          <cell r="G328">
            <v>500</v>
          </cell>
          <cell r="H328">
            <v>120</v>
          </cell>
          <cell r="I328">
            <v>620</v>
          </cell>
        </row>
        <row r="329">
          <cell r="A329" t="str">
            <v>3.5.2.8</v>
          </cell>
          <cell r="B329" t="str">
            <v>LED INDICATORS</v>
          </cell>
          <cell r="C329" t="str">
            <v>ea.</v>
          </cell>
          <cell r="D329">
            <v>4</v>
          </cell>
          <cell r="E329">
            <v>275</v>
          </cell>
          <cell r="F329">
            <v>60</v>
          </cell>
          <cell r="G329">
            <v>1100</v>
          </cell>
          <cell r="H329">
            <v>240</v>
          </cell>
          <cell r="I329">
            <v>1340</v>
          </cell>
        </row>
        <row r="332">
          <cell r="A332" t="str">
            <v>3.5.3.0</v>
          </cell>
          <cell r="B332" t="str">
            <v>STANDARD ENTRANCE DOOR CONFIGURATION (D3)PUSH BUTTON RELEASE</v>
          </cell>
          <cell r="C332" t="str">
            <v>ea.</v>
          </cell>
          <cell r="D332">
            <v>1</v>
          </cell>
          <cell r="G332">
            <v>14820.66</v>
          </cell>
          <cell r="H332">
            <v>1225</v>
          </cell>
          <cell r="I332">
            <v>16045.66</v>
          </cell>
          <cell r="J332" t="str">
            <v>DOOR</v>
          </cell>
        </row>
        <row r="333">
          <cell r="A333" t="str">
            <v>3.5.3.1</v>
          </cell>
          <cell r="B333" t="str">
            <v>DOOR</v>
          </cell>
          <cell r="C333" t="str">
            <v>ea.</v>
          </cell>
          <cell r="D333">
            <v>1</v>
          </cell>
          <cell r="E333">
            <v>0</v>
          </cell>
          <cell r="F333">
            <v>0</v>
          </cell>
          <cell r="G333">
            <v>0</v>
          </cell>
          <cell r="H333">
            <v>0</v>
          </cell>
          <cell r="I333">
            <v>0</v>
          </cell>
        </row>
        <row r="334">
          <cell r="A334" t="str">
            <v>3.5.3.2</v>
          </cell>
          <cell r="B334" t="str">
            <v>CARD READERS</v>
          </cell>
          <cell r="C334" t="str">
            <v>ea.</v>
          </cell>
          <cell r="D334">
            <v>2</v>
          </cell>
          <cell r="E334">
            <v>5420.33</v>
          </cell>
          <cell r="F334">
            <v>200</v>
          </cell>
          <cell r="G334">
            <v>10840.66</v>
          </cell>
          <cell r="H334">
            <v>400</v>
          </cell>
          <cell r="I334">
            <v>11240.66</v>
          </cell>
        </row>
        <row r="335">
          <cell r="A335" t="str">
            <v>3.5.3.3</v>
          </cell>
          <cell r="B335" t="str">
            <v>MAGNETIC LOCKS</v>
          </cell>
          <cell r="C335" t="str">
            <v>ea.</v>
          </cell>
          <cell r="D335">
            <v>1</v>
          </cell>
          <cell r="E335">
            <v>825</v>
          </cell>
          <cell r="F335">
            <v>300</v>
          </cell>
          <cell r="G335">
            <v>825</v>
          </cell>
          <cell r="H335">
            <v>300</v>
          </cell>
          <cell r="I335">
            <v>1125</v>
          </cell>
        </row>
        <row r="336">
          <cell r="A336" t="str">
            <v>3.5.3.4</v>
          </cell>
          <cell r="B336" t="str">
            <v>DOOR MONITORS</v>
          </cell>
          <cell r="C336" t="str">
            <v>ea.</v>
          </cell>
          <cell r="D336">
            <v>1</v>
          </cell>
          <cell r="E336">
            <v>255</v>
          </cell>
          <cell r="F336">
            <v>55</v>
          </cell>
          <cell r="G336">
            <v>255</v>
          </cell>
          <cell r="H336">
            <v>55</v>
          </cell>
          <cell r="I336">
            <v>310</v>
          </cell>
        </row>
        <row r="337">
          <cell r="A337" t="str">
            <v>3.5.3.5</v>
          </cell>
          <cell r="B337" t="str">
            <v>INFRA RED BEAM</v>
          </cell>
          <cell r="C337" t="str">
            <v>ea.</v>
          </cell>
          <cell r="D337">
            <v>1</v>
          </cell>
          <cell r="E337">
            <v>900</v>
          </cell>
          <cell r="F337">
            <v>70</v>
          </cell>
          <cell r="G337">
            <v>900</v>
          </cell>
          <cell r="H337">
            <v>70</v>
          </cell>
          <cell r="I337">
            <v>970</v>
          </cell>
        </row>
        <row r="338">
          <cell r="A338" t="str">
            <v>3.5.3.6</v>
          </cell>
          <cell r="B338" t="str">
            <v>PUSH BUTTON</v>
          </cell>
          <cell r="C338" t="str">
            <v>ea.</v>
          </cell>
          <cell r="D338">
            <v>1</v>
          </cell>
          <cell r="E338">
            <v>400</v>
          </cell>
          <cell r="F338">
            <v>40</v>
          </cell>
          <cell r="G338">
            <v>400</v>
          </cell>
          <cell r="H338">
            <v>40</v>
          </cell>
          <cell r="I338">
            <v>440</v>
          </cell>
        </row>
        <row r="339">
          <cell r="A339" t="str">
            <v>3.5.3.7</v>
          </cell>
          <cell r="B339" t="str">
            <v>BREAK GLASS UNITS</v>
          </cell>
          <cell r="C339" t="str">
            <v>ea.</v>
          </cell>
          <cell r="D339">
            <v>2</v>
          </cell>
          <cell r="E339">
            <v>250</v>
          </cell>
          <cell r="F339">
            <v>60</v>
          </cell>
          <cell r="G339">
            <v>500</v>
          </cell>
          <cell r="H339">
            <v>120</v>
          </cell>
          <cell r="I339">
            <v>620</v>
          </cell>
        </row>
        <row r="340">
          <cell r="A340" t="str">
            <v>3.5.3.8</v>
          </cell>
          <cell r="B340" t="str">
            <v>LED INDICATORS</v>
          </cell>
          <cell r="C340" t="str">
            <v>ea.</v>
          </cell>
          <cell r="D340">
            <v>4</v>
          </cell>
          <cell r="E340">
            <v>275</v>
          </cell>
          <cell r="F340">
            <v>60</v>
          </cell>
          <cell r="G340">
            <v>1100</v>
          </cell>
          <cell r="H340">
            <v>240</v>
          </cell>
          <cell r="I340">
            <v>1340</v>
          </cell>
        </row>
        <row r="343">
          <cell r="A343" t="str">
            <v>3.5.4.0</v>
          </cell>
          <cell r="B343" t="str">
            <v xml:space="preserve">STANDARD ELECTRICAL GATE CONFIGURATION </v>
          </cell>
          <cell r="C343" t="str">
            <v>ea.</v>
          </cell>
          <cell r="D343">
            <v>1</v>
          </cell>
          <cell r="G343">
            <v>12375</v>
          </cell>
          <cell r="H343">
            <v>2830</v>
          </cell>
          <cell r="I343">
            <v>15205</v>
          </cell>
          <cell r="J343" t="str">
            <v>GATE</v>
          </cell>
        </row>
        <row r="344">
          <cell r="A344" t="str">
            <v>3.5.4.1</v>
          </cell>
          <cell r="B344" t="str">
            <v>ELECTRICAL GATE AND MOTOR</v>
          </cell>
          <cell r="C344" t="str">
            <v>ea.</v>
          </cell>
          <cell r="D344">
            <v>1</v>
          </cell>
          <cell r="E344">
            <v>5625</v>
          </cell>
          <cell r="F344">
            <v>2500</v>
          </cell>
          <cell r="G344">
            <v>5625</v>
          </cell>
          <cell r="H344">
            <v>2500</v>
          </cell>
          <cell r="I344">
            <v>8125</v>
          </cell>
        </row>
        <row r="345">
          <cell r="A345" t="str">
            <v>3.5.4.2</v>
          </cell>
          <cell r="B345" t="str">
            <v xml:space="preserve">BIO READER </v>
          </cell>
          <cell r="C345" t="str">
            <v>ea.</v>
          </cell>
          <cell r="D345">
            <v>0</v>
          </cell>
          <cell r="E345">
            <v>6000</v>
          </cell>
          <cell r="F345">
            <v>200</v>
          </cell>
          <cell r="G345">
            <v>0</v>
          </cell>
          <cell r="H345">
            <v>0</v>
          </cell>
          <cell r="I345">
            <v>0</v>
          </cell>
        </row>
        <row r="346">
          <cell r="A346" t="str">
            <v>3.5.4.3</v>
          </cell>
          <cell r="B346" t="str">
            <v>DOOR MONITOR</v>
          </cell>
          <cell r="C346" t="str">
            <v>ea.</v>
          </cell>
          <cell r="D346">
            <v>1</v>
          </cell>
          <cell r="E346">
            <v>250</v>
          </cell>
          <cell r="F346">
            <v>30</v>
          </cell>
          <cell r="G346">
            <v>250</v>
          </cell>
          <cell r="H346">
            <v>30</v>
          </cell>
          <cell r="I346">
            <v>280</v>
          </cell>
        </row>
        <row r="347">
          <cell r="A347" t="str">
            <v>3.5.4.4</v>
          </cell>
          <cell r="B347" t="str">
            <v>STATUS BEAM</v>
          </cell>
          <cell r="C347" t="str">
            <v>ea.</v>
          </cell>
          <cell r="D347">
            <v>0</v>
          </cell>
          <cell r="E347">
            <v>900</v>
          </cell>
          <cell r="F347">
            <v>70</v>
          </cell>
          <cell r="G347">
            <v>0</v>
          </cell>
          <cell r="H347">
            <v>0</v>
          </cell>
          <cell r="I347">
            <v>0</v>
          </cell>
        </row>
        <row r="348">
          <cell r="A348" t="str">
            <v>3.5.4.5</v>
          </cell>
          <cell r="B348" t="str">
            <v>MAGNETIC LOCKS</v>
          </cell>
          <cell r="C348" t="str">
            <v>ea.</v>
          </cell>
          <cell r="D348">
            <v>0</v>
          </cell>
          <cell r="E348">
            <v>825</v>
          </cell>
          <cell r="F348">
            <v>300</v>
          </cell>
          <cell r="G348">
            <v>0</v>
          </cell>
          <cell r="H348">
            <v>0</v>
          </cell>
          <cell r="I348">
            <v>0</v>
          </cell>
        </row>
        <row r="349">
          <cell r="A349" t="str">
            <v>3.5.4.6</v>
          </cell>
          <cell r="B349" t="str">
            <v>CAMERA</v>
          </cell>
          <cell r="C349" t="str">
            <v>ea.</v>
          </cell>
          <cell r="D349">
            <v>0</v>
          </cell>
          <cell r="E349">
            <v>2500</v>
          </cell>
          <cell r="F349">
            <v>300</v>
          </cell>
          <cell r="G349">
            <v>0</v>
          </cell>
          <cell r="H349">
            <v>0</v>
          </cell>
          <cell r="I349">
            <v>0</v>
          </cell>
        </row>
        <row r="350">
          <cell r="A350" t="str">
            <v>3.5.4.7</v>
          </cell>
          <cell r="B350" t="str">
            <v>REMOTES</v>
          </cell>
          <cell r="C350" t="str">
            <v>ea.</v>
          </cell>
          <cell r="D350">
            <v>5</v>
          </cell>
          <cell r="E350">
            <v>300</v>
          </cell>
          <cell r="F350">
            <v>50</v>
          </cell>
          <cell r="G350">
            <v>1500</v>
          </cell>
          <cell r="H350">
            <v>250</v>
          </cell>
          <cell r="I350">
            <v>1750</v>
          </cell>
        </row>
        <row r="351">
          <cell r="A351" t="str">
            <v>3.5.4.8</v>
          </cell>
          <cell r="B351" t="str">
            <v>Interfacing with Access Control</v>
          </cell>
          <cell r="C351" t="str">
            <v>ea.</v>
          </cell>
          <cell r="D351">
            <v>1</v>
          </cell>
          <cell r="E351">
            <v>5000</v>
          </cell>
          <cell r="F351">
            <v>50</v>
          </cell>
          <cell r="G351">
            <v>5000</v>
          </cell>
          <cell r="H351">
            <v>50</v>
          </cell>
          <cell r="I351">
            <v>5050</v>
          </cell>
        </row>
        <row r="354">
          <cell r="A354" t="str">
            <v>3.5.5.0</v>
          </cell>
          <cell r="B354" t="str">
            <v xml:space="preserve">STANDARD VIRTUAL BARRIER ACCESS CONFIGURATION </v>
          </cell>
          <cell r="C354" t="str">
            <v>ea.</v>
          </cell>
          <cell r="D354">
            <v>1</v>
          </cell>
          <cell r="G354">
            <v>36940.660000000003</v>
          </cell>
          <cell r="H354">
            <v>5839</v>
          </cell>
          <cell r="I354">
            <v>42779.66</v>
          </cell>
          <cell r="J354" t="str">
            <v>VIRTUAL BARRIER ENTRANCE</v>
          </cell>
        </row>
        <row r="355">
          <cell r="A355" t="str">
            <v>3.5.5.1</v>
          </cell>
          <cell r="B355" t="str">
            <v>IR TX/RX UNITS</v>
          </cell>
          <cell r="C355" t="str">
            <v>ea.</v>
          </cell>
          <cell r="D355">
            <v>1</v>
          </cell>
          <cell r="E355">
            <v>25000</v>
          </cell>
          <cell r="F355">
            <v>2314</v>
          </cell>
          <cell r="G355">
            <v>25000</v>
          </cell>
          <cell r="H355">
            <v>2314</v>
          </cell>
          <cell r="I355">
            <v>27314</v>
          </cell>
        </row>
        <row r="356">
          <cell r="A356" t="str">
            <v>3.5.5.2</v>
          </cell>
          <cell r="B356" t="str">
            <v>CARD READER</v>
          </cell>
          <cell r="C356" t="str">
            <v>ea.</v>
          </cell>
          <cell r="D356">
            <v>2</v>
          </cell>
          <cell r="E356">
            <v>5420.33</v>
          </cell>
          <cell r="F356">
            <v>587.5</v>
          </cell>
          <cell r="G356">
            <v>10840.66</v>
          </cell>
          <cell r="H356">
            <v>1175</v>
          </cell>
          <cell r="I356">
            <v>12015.66</v>
          </cell>
        </row>
        <row r="357">
          <cell r="A357" t="str">
            <v>3.5.5.3</v>
          </cell>
          <cell r="B357" t="str">
            <v>LED INDICATORS</v>
          </cell>
          <cell r="C357" t="str">
            <v>ea.</v>
          </cell>
          <cell r="D357">
            <v>4</v>
          </cell>
          <cell r="E357">
            <v>275</v>
          </cell>
          <cell r="F357">
            <v>587.5</v>
          </cell>
          <cell r="G357">
            <v>1100</v>
          </cell>
          <cell r="H357">
            <v>2350</v>
          </cell>
          <cell r="I357">
            <v>3450</v>
          </cell>
        </row>
        <row r="360">
          <cell r="A360" t="str">
            <v>3.5.6.0</v>
          </cell>
          <cell r="B360" t="str">
            <v xml:space="preserve">STANDARD TURNSTILE ACCESS CONFIGURATION </v>
          </cell>
          <cell r="C360" t="str">
            <v>ea.</v>
          </cell>
          <cell r="D360">
            <v>1</v>
          </cell>
          <cell r="G360">
            <v>15000</v>
          </cell>
          <cell r="H360">
            <v>4400</v>
          </cell>
          <cell r="I360">
            <v>19400</v>
          </cell>
          <cell r="J360" t="str">
            <v>TURNSTILE</v>
          </cell>
        </row>
        <row r="361">
          <cell r="A361" t="str">
            <v>3.5.6.1</v>
          </cell>
          <cell r="B361" t="str">
            <v>TURNSTILE</v>
          </cell>
          <cell r="C361" t="str">
            <v>ea.</v>
          </cell>
          <cell r="D361">
            <v>1</v>
          </cell>
          <cell r="E361">
            <v>15000</v>
          </cell>
          <cell r="F361">
            <v>4000</v>
          </cell>
          <cell r="G361">
            <v>15000</v>
          </cell>
          <cell r="H361">
            <v>4000</v>
          </cell>
          <cell r="I361">
            <v>19000</v>
          </cell>
        </row>
        <row r="362">
          <cell r="A362" t="str">
            <v>3.5.6.2</v>
          </cell>
          <cell r="B362" t="str">
            <v>BIOMETRIC READERS</v>
          </cell>
          <cell r="C362" t="str">
            <v>ea.</v>
          </cell>
          <cell r="D362">
            <v>0</v>
          </cell>
          <cell r="E362">
            <v>7500</v>
          </cell>
          <cell r="F362">
            <v>300</v>
          </cell>
          <cell r="G362">
            <v>0</v>
          </cell>
          <cell r="H362">
            <v>0</v>
          </cell>
          <cell r="I362">
            <v>0</v>
          </cell>
        </row>
        <row r="363">
          <cell r="A363" t="str">
            <v>3.5.6.3</v>
          </cell>
          <cell r="B363" t="str">
            <v>DOOR MONITOR</v>
          </cell>
          <cell r="C363" t="str">
            <v>ea.</v>
          </cell>
          <cell r="E363">
            <v>0</v>
          </cell>
          <cell r="F363">
            <v>0</v>
          </cell>
          <cell r="G363">
            <v>0</v>
          </cell>
          <cell r="H363">
            <v>0</v>
          </cell>
          <cell r="I363">
            <v>0</v>
          </cell>
        </row>
        <row r="364">
          <cell r="A364" t="str">
            <v>3.5.6.4</v>
          </cell>
          <cell r="B364" t="str">
            <v>LED INDICATOR</v>
          </cell>
          <cell r="C364" t="str">
            <v>ea.</v>
          </cell>
          <cell r="D364">
            <v>4</v>
          </cell>
          <cell r="E364">
            <v>275</v>
          </cell>
          <cell r="F364">
            <v>100</v>
          </cell>
          <cell r="G364">
            <v>1100</v>
          </cell>
          <cell r="H364">
            <v>400</v>
          </cell>
          <cell r="I364">
            <v>1500</v>
          </cell>
        </row>
        <row r="367">
          <cell r="A367" t="str">
            <v>3.5.7.0</v>
          </cell>
          <cell r="B367" t="str">
            <v xml:space="preserve">STANDARD EMERGENCY EXIT CONFIGURATION </v>
          </cell>
          <cell r="C367" t="str">
            <v>ea.</v>
          </cell>
          <cell r="D367">
            <v>1</v>
          </cell>
          <cell r="G367">
            <v>1925</v>
          </cell>
          <cell r="H367">
            <v>450</v>
          </cell>
          <cell r="I367">
            <v>2375</v>
          </cell>
          <cell r="J367" t="str">
            <v>EMERGENCY DOOR</v>
          </cell>
        </row>
        <row r="368">
          <cell r="A368" t="str">
            <v>3.5.7.1</v>
          </cell>
          <cell r="B368" t="str">
            <v>DOOR</v>
          </cell>
          <cell r="C368" t="str">
            <v>ea.</v>
          </cell>
          <cell r="D368">
            <v>1</v>
          </cell>
          <cell r="E368">
            <v>0</v>
          </cell>
          <cell r="F368">
            <v>0</v>
          </cell>
          <cell r="G368">
            <v>0</v>
          </cell>
          <cell r="H368">
            <v>0</v>
          </cell>
          <cell r="I368">
            <v>0</v>
          </cell>
        </row>
        <row r="369">
          <cell r="A369" t="str">
            <v>3.5.7.2</v>
          </cell>
          <cell r="B369" t="str">
            <v>MAGNETIC LOCKS</v>
          </cell>
          <cell r="C369" t="str">
            <v>ea.</v>
          </cell>
          <cell r="D369">
            <v>1</v>
          </cell>
          <cell r="E369">
            <v>825</v>
          </cell>
          <cell r="F369">
            <v>200</v>
          </cell>
          <cell r="G369">
            <v>825</v>
          </cell>
          <cell r="H369">
            <v>200</v>
          </cell>
          <cell r="I369">
            <v>1025</v>
          </cell>
        </row>
        <row r="370">
          <cell r="A370" t="str">
            <v>3.5.7.3</v>
          </cell>
          <cell r="B370" t="str">
            <v>DOOR MONITORS</v>
          </cell>
          <cell r="C370" t="str">
            <v>ea.</v>
          </cell>
          <cell r="D370">
            <v>1</v>
          </cell>
          <cell r="E370">
            <v>300</v>
          </cell>
          <cell r="F370">
            <v>0</v>
          </cell>
          <cell r="G370">
            <v>300</v>
          </cell>
          <cell r="H370">
            <v>0</v>
          </cell>
          <cell r="I370">
            <v>300</v>
          </cell>
        </row>
        <row r="371">
          <cell r="A371" t="str">
            <v>3.5.7.4</v>
          </cell>
          <cell r="B371" t="str">
            <v>BREAK GLASS UNITS</v>
          </cell>
          <cell r="C371" t="str">
            <v>ea.</v>
          </cell>
          <cell r="D371">
            <v>1</v>
          </cell>
          <cell r="E371">
            <v>250</v>
          </cell>
          <cell r="F371">
            <v>70</v>
          </cell>
          <cell r="G371">
            <v>250</v>
          </cell>
          <cell r="H371">
            <v>70</v>
          </cell>
          <cell r="I371">
            <v>320</v>
          </cell>
        </row>
        <row r="372">
          <cell r="A372" t="str">
            <v>3.5.7.5</v>
          </cell>
          <cell r="B372" t="str">
            <v>LED INDICATORS</v>
          </cell>
          <cell r="C372" t="str">
            <v>ea.</v>
          </cell>
          <cell r="D372">
            <v>2</v>
          </cell>
          <cell r="E372">
            <v>275</v>
          </cell>
          <cell r="F372">
            <v>90</v>
          </cell>
          <cell r="G372">
            <v>550</v>
          </cell>
          <cell r="H372">
            <v>180</v>
          </cell>
          <cell r="I372">
            <v>730</v>
          </cell>
        </row>
        <row r="374">
          <cell r="A374" t="str">
            <v>3.5.8.0</v>
          </cell>
          <cell r="B374" t="str">
            <v>ROLLER SHUTTER DOOR</v>
          </cell>
          <cell r="C374" t="str">
            <v>ea.</v>
          </cell>
          <cell r="D374">
            <v>1</v>
          </cell>
          <cell r="G374">
            <v>8000</v>
          </cell>
          <cell r="H374">
            <v>300</v>
          </cell>
          <cell r="I374">
            <v>8300</v>
          </cell>
          <cell r="J374" t="str">
            <v>ROLLER SHUTTER DOOR</v>
          </cell>
        </row>
        <row r="375">
          <cell r="A375" t="str">
            <v>3.5.7.1</v>
          </cell>
          <cell r="B375" t="str">
            <v>DOOR</v>
          </cell>
          <cell r="C375" t="str">
            <v>ea.</v>
          </cell>
          <cell r="D375">
            <v>1</v>
          </cell>
          <cell r="E375">
            <v>8000</v>
          </cell>
          <cell r="F375">
            <v>300</v>
          </cell>
          <cell r="G375">
            <v>8000</v>
          </cell>
          <cell r="H375">
            <v>300</v>
          </cell>
          <cell r="I375">
            <v>8300</v>
          </cell>
        </row>
        <row r="378">
          <cell r="A378" t="str">
            <v>3.6.1.0</v>
          </cell>
          <cell r="B378" t="str">
            <v>ACCESS CONTROL SYSTEM MANAGEMENT SOFTWARE (LARGE) UNLIMITED</v>
          </cell>
          <cell r="C378" t="str">
            <v>ea.</v>
          </cell>
          <cell r="D378">
            <v>1</v>
          </cell>
          <cell r="G378">
            <v>800000</v>
          </cell>
          <cell r="H378">
            <v>20000</v>
          </cell>
          <cell r="I378">
            <v>820000</v>
          </cell>
          <cell r="J378" t="str">
            <v>ACCESS MANAGEMENT SOFTWARE 1</v>
          </cell>
        </row>
        <row r="379">
          <cell r="A379" t="str">
            <v>3.6.1.1</v>
          </cell>
          <cell r="B379" t="str">
            <v>ACCESS CONTROL SYSTEM MANAGEMENT SOFTWARE</v>
          </cell>
          <cell r="C379" t="str">
            <v>ea.</v>
          </cell>
          <cell r="D379">
            <v>1</v>
          </cell>
          <cell r="E379">
            <v>800000</v>
          </cell>
          <cell r="F379">
            <v>20000</v>
          </cell>
          <cell r="G379">
            <v>800000</v>
          </cell>
          <cell r="H379">
            <v>20000</v>
          </cell>
          <cell r="I379">
            <v>820000</v>
          </cell>
        </row>
        <row r="382">
          <cell r="A382" t="str">
            <v>3.6.2.0</v>
          </cell>
          <cell r="B382" t="str">
            <v>ACCESS CONTROL SYSTEM MANAGEMENT SOFTWARE (MEDIUM)1000</v>
          </cell>
          <cell r="C382" t="str">
            <v>ea.</v>
          </cell>
          <cell r="D382">
            <v>1</v>
          </cell>
          <cell r="G382">
            <v>400000</v>
          </cell>
          <cell r="H382">
            <v>20000</v>
          </cell>
          <cell r="I382">
            <v>420000</v>
          </cell>
          <cell r="J382" t="str">
            <v>ACCESS MANAGEMENT SOFTWARE 2</v>
          </cell>
        </row>
        <row r="383">
          <cell r="A383" t="str">
            <v>3.6.2.1</v>
          </cell>
          <cell r="B383" t="str">
            <v>ACCESS CONTROL SYSTEM MANAGEMENT SOFTWARE</v>
          </cell>
          <cell r="C383" t="str">
            <v>ea.</v>
          </cell>
          <cell r="D383">
            <v>1</v>
          </cell>
          <cell r="E383">
            <v>400000</v>
          </cell>
          <cell r="F383">
            <v>20000</v>
          </cell>
          <cell r="G383">
            <v>400000</v>
          </cell>
          <cell r="H383">
            <v>20000</v>
          </cell>
          <cell r="I383">
            <v>420000</v>
          </cell>
        </row>
        <row r="386">
          <cell r="A386" t="str">
            <v>3.6.3.0</v>
          </cell>
          <cell r="B386" t="str">
            <v>ACCESS CONTROL SYSTEM MANAGEMENT SOFTWARE (SMALL) 500</v>
          </cell>
          <cell r="C386" t="str">
            <v>ea.</v>
          </cell>
          <cell r="D386">
            <v>1</v>
          </cell>
          <cell r="G386">
            <v>150000</v>
          </cell>
          <cell r="H386">
            <v>20000</v>
          </cell>
          <cell r="I386">
            <v>170000</v>
          </cell>
          <cell r="J386" t="str">
            <v>ACCESS MANAGEMENT SOFTWARE 3</v>
          </cell>
        </row>
        <row r="387">
          <cell r="A387" t="str">
            <v>3.6.3.1</v>
          </cell>
          <cell r="B387" t="str">
            <v>ACCESS CONTROL SYSTEM MANAGEMENT SOFTWARE</v>
          </cell>
          <cell r="C387" t="str">
            <v>ea.</v>
          </cell>
          <cell r="D387">
            <v>1</v>
          </cell>
          <cell r="E387">
            <v>150000</v>
          </cell>
          <cell r="F387">
            <v>20000</v>
          </cell>
          <cell r="G387">
            <v>150000</v>
          </cell>
          <cell r="H387">
            <v>20000</v>
          </cell>
          <cell r="I387">
            <v>170000</v>
          </cell>
        </row>
        <row r="390">
          <cell r="A390" t="str">
            <v>3.7.1.0</v>
          </cell>
          <cell r="B390" t="str">
            <v>ACCESS CONTROL WORK STATION</v>
          </cell>
          <cell r="C390" t="str">
            <v>ea.</v>
          </cell>
          <cell r="D390">
            <v>1</v>
          </cell>
          <cell r="G390">
            <v>30200</v>
          </cell>
          <cell r="H390">
            <v>2700</v>
          </cell>
          <cell r="I390">
            <v>32900</v>
          </cell>
        </row>
        <row r="391">
          <cell r="A391" t="str">
            <v>3.7.1.1</v>
          </cell>
          <cell r="B391" t="str">
            <v>WORK STATION INCLUDING x 2 FLAT SCREENS</v>
          </cell>
          <cell r="C391" t="str">
            <v>ea.</v>
          </cell>
          <cell r="D391">
            <v>1</v>
          </cell>
          <cell r="E391">
            <v>30000</v>
          </cell>
          <cell r="F391">
            <v>2700</v>
          </cell>
          <cell r="G391">
            <v>30000</v>
          </cell>
          <cell r="H391">
            <v>2700</v>
          </cell>
          <cell r="I391">
            <v>32700</v>
          </cell>
        </row>
        <row r="392">
          <cell r="A392" t="str">
            <v>3.7.1.2</v>
          </cell>
          <cell r="B392" t="str">
            <v>INSTALLATION AND COMMISSIONING</v>
          </cell>
          <cell r="C392" t="str">
            <v>ea.</v>
          </cell>
          <cell r="D392">
            <v>1</v>
          </cell>
          <cell r="E392">
            <v>200</v>
          </cell>
          <cell r="F392">
            <v>0</v>
          </cell>
          <cell r="G392">
            <v>200</v>
          </cell>
          <cell r="I392">
            <v>200</v>
          </cell>
        </row>
        <row r="395">
          <cell r="A395" t="str">
            <v>3.7.2.0</v>
          </cell>
          <cell r="B395" t="str">
            <v>BIOMETRIC REGISTRATION STATION</v>
          </cell>
          <cell r="C395" t="str">
            <v>ea.</v>
          </cell>
          <cell r="D395">
            <v>1</v>
          </cell>
          <cell r="G395">
            <v>22500</v>
          </cell>
          <cell r="H395">
            <v>2700</v>
          </cell>
          <cell r="I395">
            <v>25200</v>
          </cell>
        </row>
        <row r="396">
          <cell r="A396" t="str">
            <v>3.7.2.1</v>
          </cell>
          <cell r="B396" t="str">
            <v xml:space="preserve">WORK STATION INCLUDING </v>
          </cell>
          <cell r="C396" t="str">
            <v>ea.</v>
          </cell>
          <cell r="D396">
            <v>1</v>
          </cell>
          <cell r="E396">
            <v>18000</v>
          </cell>
          <cell r="F396">
            <v>2700</v>
          </cell>
          <cell r="G396">
            <v>18000</v>
          </cell>
          <cell r="H396">
            <v>2700</v>
          </cell>
          <cell r="I396">
            <v>20700</v>
          </cell>
        </row>
        <row r="397">
          <cell r="A397" t="str">
            <v>3.7.2.2</v>
          </cell>
          <cell r="B397" t="str">
            <v>BIOMETRIC REGISTRATION READER</v>
          </cell>
          <cell r="C397" t="str">
            <v>ea.</v>
          </cell>
          <cell r="D397">
            <v>1</v>
          </cell>
          <cell r="E397">
            <v>4500</v>
          </cell>
          <cell r="F397">
            <v>0</v>
          </cell>
          <cell r="G397">
            <v>4500</v>
          </cell>
          <cell r="I397">
            <v>4500</v>
          </cell>
        </row>
        <row r="400">
          <cell r="A400" t="str">
            <v>3.7.3.0</v>
          </cell>
          <cell r="B400" t="str">
            <v>BIOMETRIC READER WITH SMART CARD READER</v>
          </cell>
          <cell r="C400" t="str">
            <v>ea.</v>
          </cell>
          <cell r="D400">
            <v>1</v>
          </cell>
          <cell r="G400">
            <v>9100</v>
          </cell>
          <cell r="H400">
            <v>800</v>
          </cell>
          <cell r="I400">
            <v>9900</v>
          </cell>
        </row>
        <row r="401">
          <cell r="A401" t="str">
            <v>3.7.3.1</v>
          </cell>
          <cell r="B401" t="str">
            <v>BIOMETRIC READER WITH SMART CARD READER</v>
          </cell>
          <cell r="C401" t="str">
            <v>ea.</v>
          </cell>
          <cell r="D401">
            <v>1</v>
          </cell>
          <cell r="E401">
            <v>9100</v>
          </cell>
          <cell r="F401">
            <v>800</v>
          </cell>
          <cell r="G401">
            <v>9100</v>
          </cell>
          <cell r="H401">
            <v>800</v>
          </cell>
          <cell r="I401">
            <v>9900</v>
          </cell>
        </row>
        <row r="404">
          <cell r="A404" t="str">
            <v>3.7.4.0</v>
          </cell>
          <cell r="B404" t="str">
            <v>ACCESS CARD PRINTER</v>
          </cell>
          <cell r="C404" t="str">
            <v>ea.</v>
          </cell>
          <cell r="D404">
            <v>1</v>
          </cell>
          <cell r="G404">
            <v>16000</v>
          </cell>
          <cell r="H404">
            <v>800</v>
          </cell>
          <cell r="I404">
            <v>16800</v>
          </cell>
        </row>
        <row r="405">
          <cell r="A405" t="str">
            <v>3.7.4.1</v>
          </cell>
          <cell r="B405" t="str">
            <v>ACCESS CARD PRINTER</v>
          </cell>
          <cell r="C405" t="str">
            <v>ea.</v>
          </cell>
          <cell r="D405">
            <v>1</v>
          </cell>
          <cell r="E405">
            <v>16000</v>
          </cell>
          <cell r="F405">
            <v>800</v>
          </cell>
          <cell r="G405">
            <v>16000</v>
          </cell>
          <cell r="H405">
            <v>800</v>
          </cell>
          <cell r="I405">
            <v>16800</v>
          </cell>
        </row>
        <row r="408">
          <cell r="A408" t="str">
            <v>3.8.1.0</v>
          </cell>
          <cell r="B408" t="str">
            <v>ACCESS CONTROL BOOM GATE</v>
          </cell>
          <cell r="C408" t="str">
            <v>ea.</v>
          </cell>
          <cell r="D408">
            <v>1</v>
          </cell>
          <cell r="G408">
            <v>39000</v>
          </cell>
          <cell r="H408">
            <v>3000</v>
          </cell>
          <cell r="I408">
            <v>42000</v>
          </cell>
        </row>
        <row r="409">
          <cell r="A409" t="str">
            <v>3.8.1.1</v>
          </cell>
          <cell r="B409" t="str">
            <v>ACCESS CONTROL BOOM GATE</v>
          </cell>
          <cell r="C409" t="str">
            <v>ea.</v>
          </cell>
          <cell r="D409">
            <v>1</v>
          </cell>
          <cell r="E409">
            <v>39000</v>
          </cell>
          <cell r="F409">
            <v>3000</v>
          </cell>
          <cell r="G409">
            <v>39000</v>
          </cell>
          <cell r="H409">
            <v>3000</v>
          </cell>
          <cell r="I409">
            <v>42000</v>
          </cell>
        </row>
        <row r="412">
          <cell r="A412" t="str">
            <v>3.9.1.0</v>
          </cell>
          <cell r="B412" t="str">
            <v>INFORMATION BOARDS</v>
          </cell>
          <cell r="C412" t="str">
            <v>ea.</v>
          </cell>
          <cell r="D412">
            <v>1</v>
          </cell>
          <cell r="G412">
            <v>12000</v>
          </cell>
          <cell r="H412">
            <v>3000</v>
          </cell>
          <cell r="I412">
            <v>15000</v>
          </cell>
        </row>
        <row r="413">
          <cell r="A413" t="str">
            <v>3.9.1.1</v>
          </cell>
          <cell r="B413" t="str">
            <v>INFORMATION BOARDS</v>
          </cell>
          <cell r="C413" t="str">
            <v>ea.</v>
          </cell>
          <cell r="D413">
            <v>1</v>
          </cell>
          <cell r="E413">
            <v>12000</v>
          </cell>
          <cell r="F413">
            <v>3000</v>
          </cell>
          <cell r="G413">
            <v>12000</v>
          </cell>
          <cell r="H413">
            <v>3000</v>
          </cell>
          <cell r="I413">
            <v>15000</v>
          </cell>
        </row>
        <row r="416">
          <cell r="A416" t="str">
            <v>3.10.1.0</v>
          </cell>
          <cell r="B416" t="str">
            <v>INTERFACE ACCESS TO CCTV</v>
          </cell>
          <cell r="C416" t="str">
            <v>ea.</v>
          </cell>
          <cell r="D416">
            <v>1</v>
          </cell>
          <cell r="G416">
            <v>40000</v>
          </cell>
          <cell r="H416">
            <v>3000</v>
          </cell>
          <cell r="I416">
            <v>43000</v>
          </cell>
        </row>
        <row r="417">
          <cell r="A417" t="str">
            <v>3.9.1.1</v>
          </cell>
          <cell r="B417" t="str">
            <v>INTERFACE ACCESS TO CCTV</v>
          </cell>
          <cell r="C417" t="str">
            <v>ea.</v>
          </cell>
          <cell r="D417">
            <v>1</v>
          </cell>
          <cell r="E417">
            <v>40000</v>
          </cell>
          <cell r="F417">
            <v>3000</v>
          </cell>
          <cell r="G417">
            <v>40000</v>
          </cell>
          <cell r="H417">
            <v>3000</v>
          </cell>
          <cell r="I417">
            <v>43000</v>
          </cell>
        </row>
        <row r="420">
          <cell r="A420" t="str">
            <v>3.11.1.0</v>
          </cell>
          <cell r="B420" t="str">
            <v>INFORMATION MANAGEMENT SOFTWARE</v>
          </cell>
          <cell r="C420" t="str">
            <v>ea.</v>
          </cell>
          <cell r="D420">
            <v>1</v>
          </cell>
          <cell r="G420">
            <v>1200000</v>
          </cell>
          <cell r="H420">
            <v>20000</v>
          </cell>
          <cell r="I420">
            <v>1220000</v>
          </cell>
          <cell r="J420" t="str">
            <v xml:space="preserve">INFORMATION MANAGEMENT SOFTWARE </v>
          </cell>
        </row>
        <row r="421">
          <cell r="A421" t="str">
            <v>3.11.1.1</v>
          </cell>
          <cell r="B421" t="str">
            <v>INFORMATION MANAGEMENT SOFTWARE</v>
          </cell>
          <cell r="C421" t="str">
            <v>ea.</v>
          </cell>
          <cell r="D421">
            <v>1</v>
          </cell>
          <cell r="E421">
            <v>1200000</v>
          </cell>
          <cell r="F421">
            <v>20000</v>
          </cell>
          <cell r="G421">
            <v>1200000</v>
          </cell>
          <cell r="H421">
            <v>20000</v>
          </cell>
          <cell r="I421">
            <v>1220000</v>
          </cell>
        </row>
        <row r="425">
          <cell r="A425">
            <v>4</v>
          </cell>
          <cell r="B425" t="str">
            <v>CUBICLES/BOXES/PANELS</v>
          </cell>
        </row>
        <row r="426">
          <cell r="A426" t="str">
            <v>4.1.1.0</v>
          </cell>
          <cell r="B426" t="str">
            <v>ENCLOSURE FOR CARD READER</v>
          </cell>
          <cell r="C426" t="str">
            <v>ea.</v>
          </cell>
          <cell r="D426">
            <v>1</v>
          </cell>
          <cell r="G426">
            <v>75</v>
          </cell>
          <cell r="H426">
            <v>100</v>
          </cell>
          <cell r="I426">
            <v>175</v>
          </cell>
          <cell r="J426" t="str">
            <v>ENCLOSURE</v>
          </cell>
        </row>
        <row r="427">
          <cell r="A427" t="str">
            <v>4.1.1.1</v>
          </cell>
          <cell r="B427" t="str">
            <v>ENCLOSURE FOR CARD READER</v>
          </cell>
          <cell r="C427" t="str">
            <v>ea.</v>
          </cell>
          <cell r="D427">
            <v>1</v>
          </cell>
          <cell r="E427">
            <v>75</v>
          </cell>
          <cell r="F427">
            <v>100</v>
          </cell>
          <cell r="G427">
            <v>75</v>
          </cell>
          <cell r="H427">
            <v>100</v>
          </cell>
          <cell r="I427">
            <v>175</v>
          </cell>
        </row>
        <row r="430">
          <cell r="A430" t="str">
            <v>4.2.1.0</v>
          </cell>
          <cell r="B430" t="str">
            <v>DATA PATCH PANEL</v>
          </cell>
          <cell r="C430" t="str">
            <v>ea.</v>
          </cell>
          <cell r="D430">
            <v>1</v>
          </cell>
          <cell r="G430">
            <v>11000</v>
          </cell>
          <cell r="H430">
            <v>500</v>
          </cell>
          <cell r="I430">
            <v>11500</v>
          </cell>
          <cell r="J430" t="str">
            <v>PANEL</v>
          </cell>
        </row>
        <row r="431">
          <cell r="A431" t="str">
            <v>4.2.1.1</v>
          </cell>
          <cell r="B431" t="str">
            <v>DATA PATCH PANEL</v>
          </cell>
          <cell r="C431" t="str">
            <v>ea.</v>
          </cell>
          <cell r="D431">
            <v>1</v>
          </cell>
          <cell r="E431">
            <v>11000</v>
          </cell>
          <cell r="F431">
            <v>500</v>
          </cell>
          <cell r="G431">
            <v>11000</v>
          </cell>
          <cell r="H431">
            <v>500</v>
          </cell>
          <cell r="I431">
            <v>11500</v>
          </cell>
        </row>
        <row r="434">
          <cell r="A434" t="str">
            <v>4.3.1.0</v>
          </cell>
          <cell r="B434" t="str">
            <v>VIDEO PATCH PANEL</v>
          </cell>
          <cell r="C434" t="str">
            <v>ea.</v>
          </cell>
          <cell r="D434">
            <v>1</v>
          </cell>
          <cell r="G434">
            <v>13000</v>
          </cell>
          <cell r="H434">
            <v>500</v>
          </cell>
          <cell r="I434">
            <v>13500</v>
          </cell>
          <cell r="J434" t="str">
            <v>PANEL</v>
          </cell>
        </row>
        <row r="435">
          <cell r="A435" t="str">
            <v>4.3.1.1</v>
          </cell>
          <cell r="B435" t="str">
            <v>VIDEO PATCH PANEL</v>
          </cell>
          <cell r="C435" t="str">
            <v>ea.</v>
          </cell>
          <cell r="D435">
            <v>1</v>
          </cell>
          <cell r="E435">
            <v>13000</v>
          </cell>
          <cell r="F435">
            <v>500</v>
          </cell>
          <cell r="G435">
            <v>13000</v>
          </cell>
          <cell r="H435">
            <v>500</v>
          </cell>
          <cell r="I435">
            <v>13500</v>
          </cell>
        </row>
        <row r="438">
          <cell r="A438" t="str">
            <v>4.4.1.0</v>
          </cell>
          <cell r="B438" t="str">
            <v>CONNECTION BOXES (PRATLEY/CCG)</v>
          </cell>
          <cell r="C438" t="str">
            <v>ea.</v>
          </cell>
          <cell r="D438">
            <v>1</v>
          </cell>
          <cell r="G438">
            <v>198</v>
          </cell>
          <cell r="H438">
            <v>70</v>
          </cell>
          <cell r="I438">
            <v>268</v>
          </cell>
          <cell r="J438" t="str">
            <v>CONNECTION BOX</v>
          </cell>
        </row>
        <row r="439">
          <cell r="A439" t="str">
            <v>4.4.1.1</v>
          </cell>
          <cell r="B439" t="str">
            <v>CONNECTION BOXES (PRATLEY/CCG)</v>
          </cell>
          <cell r="C439" t="str">
            <v>ea.</v>
          </cell>
          <cell r="D439">
            <v>1</v>
          </cell>
          <cell r="E439">
            <v>198</v>
          </cell>
          <cell r="F439">
            <v>70</v>
          </cell>
          <cell r="G439">
            <v>198</v>
          </cell>
          <cell r="H439">
            <v>70</v>
          </cell>
          <cell r="I439">
            <v>268</v>
          </cell>
        </row>
        <row r="442">
          <cell r="A442" t="str">
            <v>4.5.1.0</v>
          </cell>
          <cell r="B442" t="str">
            <v>FIELD BOX (INCLUDING POWER SUPPLY UNIT) AND SPACE FOR CONTROLLERS x 2</v>
          </cell>
          <cell r="C442" t="str">
            <v>ea.</v>
          </cell>
          <cell r="D442">
            <v>1</v>
          </cell>
          <cell r="G442">
            <v>23750</v>
          </cell>
          <cell r="H442">
            <v>1000</v>
          </cell>
          <cell r="I442">
            <v>24750</v>
          </cell>
          <cell r="J442" t="str">
            <v>FIELD BOX</v>
          </cell>
        </row>
        <row r="443">
          <cell r="A443" t="str">
            <v>4.5.1.1</v>
          </cell>
          <cell r="B443" t="str">
            <v>FIELD BOX (INCLUDING POWER SUPPLY UNIT)</v>
          </cell>
          <cell r="C443" t="str">
            <v>ea.</v>
          </cell>
          <cell r="D443">
            <v>1</v>
          </cell>
          <cell r="E443">
            <v>23750</v>
          </cell>
          <cell r="F443">
            <v>1000</v>
          </cell>
          <cell r="G443">
            <v>23750</v>
          </cell>
          <cell r="H443">
            <v>1000</v>
          </cell>
          <cell r="I443">
            <v>24750</v>
          </cell>
        </row>
        <row r="446">
          <cell r="A446" t="str">
            <v>4.6.1.0</v>
          </cell>
          <cell r="B446" t="str">
            <v>FIELD BOX (INCLUDING POWER SUPPLY UNIT AND BNC x10)</v>
          </cell>
          <cell r="C446" t="str">
            <v>ea.</v>
          </cell>
          <cell r="D446">
            <v>1</v>
          </cell>
          <cell r="G446">
            <v>8000</v>
          </cell>
          <cell r="H446">
            <v>800</v>
          </cell>
          <cell r="I446">
            <v>8800</v>
          </cell>
          <cell r="J446" t="str">
            <v>CAMERA FIELD BOX</v>
          </cell>
        </row>
        <row r="447">
          <cell r="A447" t="str">
            <v>4.6.1.1</v>
          </cell>
          <cell r="B447" t="str">
            <v>CAMERA FIELD BOX (INCLUDING POWER SUPPLY UNIT AND BNC x10)</v>
          </cell>
          <cell r="C447" t="str">
            <v>ea.</v>
          </cell>
          <cell r="D447">
            <v>1</v>
          </cell>
          <cell r="E447">
            <v>8000</v>
          </cell>
          <cell r="F447">
            <v>800</v>
          </cell>
          <cell r="G447">
            <v>8000</v>
          </cell>
          <cell r="H447">
            <v>800</v>
          </cell>
          <cell r="I447">
            <v>8800</v>
          </cell>
        </row>
        <row r="450">
          <cell r="A450" t="str">
            <v>4.7.1.0</v>
          </cell>
          <cell r="B450" t="str">
            <v>43U CABINET 19" INCLUDING POWER SUPPLY</v>
          </cell>
          <cell r="C450" t="str">
            <v>ea.</v>
          </cell>
          <cell r="D450">
            <v>1</v>
          </cell>
          <cell r="G450">
            <v>15000</v>
          </cell>
          <cell r="H450">
            <v>0</v>
          </cell>
          <cell r="I450">
            <v>15000</v>
          </cell>
          <cell r="J450" t="str">
            <v>43U CABINET</v>
          </cell>
        </row>
        <row r="451">
          <cell r="A451" t="str">
            <v>4.7.1.1</v>
          </cell>
          <cell r="B451" t="str">
            <v>43U CABINET 19" INCLUDING POWER SUPPLY</v>
          </cell>
          <cell r="C451" t="str">
            <v>ea.</v>
          </cell>
          <cell r="D451">
            <v>1</v>
          </cell>
          <cell r="E451">
            <v>15000</v>
          </cell>
          <cell r="F451">
            <v>0</v>
          </cell>
          <cell r="G451">
            <v>15000</v>
          </cell>
          <cell r="H451">
            <v>0</v>
          </cell>
          <cell r="I451">
            <v>15000</v>
          </cell>
        </row>
        <row r="454">
          <cell r="A454" t="str">
            <v>4.8.1.0</v>
          </cell>
          <cell r="B454" t="str">
            <v>3U CABINET  INCLUDING CIRCUIT BREAKERS</v>
          </cell>
          <cell r="C454" t="str">
            <v>ea.</v>
          </cell>
          <cell r="D454">
            <v>1</v>
          </cell>
          <cell r="G454">
            <v>2500</v>
          </cell>
          <cell r="H454">
            <v>750</v>
          </cell>
          <cell r="I454">
            <v>3250</v>
          </cell>
          <cell r="J454" t="str">
            <v>3U CABINET</v>
          </cell>
        </row>
        <row r="455">
          <cell r="A455" t="str">
            <v>4.8.1.1</v>
          </cell>
          <cell r="B455" t="str">
            <v>3U CABINET INCLUDING CIRCUIT BREAKERS</v>
          </cell>
          <cell r="C455" t="str">
            <v>ea.</v>
          </cell>
          <cell r="D455">
            <v>1</v>
          </cell>
          <cell r="E455">
            <v>2500</v>
          </cell>
          <cell r="F455">
            <v>750</v>
          </cell>
          <cell r="G455">
            <v>2500</v>
          </cell>
          <cell r="H455">
            <v>750</v>
          </cell>
          <cell r="I455">
            <v>3250</v>
          </cell>
        </row>
        <row r="458">
          <cell r="A458" t="str">
            <v>4.9.1.0</v>
          </cell>
          <cell r="B458" t="str">
            <v>WALL MOUNT CABINET FOR SWITCHES COMPLETE</v>
          </cell>
          <cell r="C458" t="str">
            <v>ea.</v>
          </cell>
          <cell r="D458">
            <v>1</v>
          </cell>
          <cell r="G458">
            <v>25000</v>
          </cell>
          <cell r="H458">
            <v>2000</v>
          </cell>
          <cell r="I458">
            <v>27000</v>
          </cell>
          <cell r="J458" t="str">
            <v>SWITCH CABINET WALL MOUNT</v>
          </cell>
        </row>
        <row r="459">
          <cell r="A459" t="str">
            <v>4.9.1.1</v>
          </cell>
          <cell r="B459" t="str">
            <v>WALL MOUNT CABINET FOR SWITCHES COMPLETE</v>
          </cell>
          <cell r="C459" t="str">
            <v>ea.</v>
          </cell>
          <cell r="D459">
            <v>1</v>
          </cell>
          <cell r="E459">
            <v>25000</v>
          </cell>
          <cell r="F459">
            <v>2000</v>
          </cell>
          <cell r="G459">
            <v>25000</v>
          </cell>
          <cell r="H459">
            <v>2000</v>
          </cell>
          <cell r="I459">
            <v>27000</v>
          </cell>
        </row>
        <row r="462">
          <cell r="A462" t="str">
            <v>4.10.1.0</v>
          </cell>
          <cell r="B462" t="str">
            <v>POWER DISTRIBUTION BOARD</v>
          </cell>
          <cell r="C462" t="str">
            <v>ea.</v>
          </cell>
          <cell r="D462">
            <v>1</v>
          </cell>
          <cell r="G462">
            <v>3050</v>
          </cell>
          <cell r="H462">
            <v>400</v>
          </cell>
          <cell r="I462">
            <v>3450</v>
          </cell>
          <cell r="J462" t="str">
            <v>POWER DIST BOARD</v>
          </cell>
        </row>
        <row r="463">
          <cell r="A463" t="str">
            <v>4.10.1.1</v>
          </cell>
          <cell r="B463" t="str">
            <v>POWER DISTRIBUTION BOARD</v>
          </cell>
          <cell r="C463" t="str">
            <v>ea.</v>
          </cell>
          <cell r="D463">
            <v>1</v>
          </cell>
          <cell r="E463">
            <v>3050</v>
          </cell>
          <cell r="F463">
            <v>400</v>
          </cell>
          <cell r="G463">
            <v>3050</v>
          </cell>
          <cell r="H463">
            <v>400</v>
          </cell>
          <cell r="I463">
            <v>3450</v>
          </cell>
        </row>
        <row r="466">
          <cell r="A466" t="str">
            <v>4.11.1.0</v>
          </cell>
          <cell r="B466" t="str">
            <v>CAMERA FIELD BOX (INCLUDING POWER SUPPLY UNIT AND FIBER EQUIPMENT)</v>
          </cell>
          <cell r="C466" t="str">
            <v>ea.</v>
          </cell>
          <cell r="D466">
            <v>1</v>
          </cell>
          <cell r="G466">
            <v>3000</v>
          </cell>
          <cell r="H466">
            <v>800</v>
          </cell>
          <cell r="I466">
            <v>3800</v>
          </cell>
          <cell r="J466" t="str">
            <v>CAMERA FIELD BOX</v>
          </cell>
        </row>
        <row r="467">
          <cell r="A467" t="str">
            <v>4.6.1.1</v>
          </cell>
          <cell r="B467" t="str">
            <v>CAMERA FIELD BOX (INCLUDING POWER SUPPLY UNIT AND FIBER EQUIPMENT)</v>
          </cell>
          <cell r="C467" t="str">
            <v>ea.</v>
          </cell>
          <cell r="D467">
            <v>1</v>
          </cell>
          <cell r="E467">
            <v>3000</v>
          </cell>
          <cell r="F467">
            <v>800</v>
          </cell>
          <cell r="G467">
            <v>3000</v>
          </cell>
          <cell r="H467">
            <v>800</v>
          </cell>
          <cell r="I467">
            <v>3800</v>
          </cell>
        </row>
        <row r="472">
          <cell r="A472">
            <v>5</v>
          </cell>
          <cell r="B472" t="str">
            <v>POWER SUPPLY</v>
          </cell>
        </row>
        <row r="473">
          <cell r="A473" t="str">
            <v>5.1.1.0</v>
          </cell>
          <cell r="B473" t="str">
            <v>MARINE UPS 15 KVA</v>
          </cell>
          <cell r="C473" t="str">
            <v>ea.</v>
          </cell>
          <cell r="D473">
            <v>1</v>
          </cell>
          <cell r="G473">
            <v>63000</v>
          </cell>
          <cell r="H473">
            <v>3000</v>
          </cell>
          <cell r="I473">
            <v>66000</v>
          </cell>
          <cell r="J473" t="str">
            <v>UPS</v>
          </cell>
        </row>
        <row r="474">
          <cell r="A474" t="str">
            <v>5.1.1.1</v>
          </cell>
          <cell r="B474" t="str">
            <v>MARINE UPS 15 KVA</v>
          </cell>
          <cell r="C474" t="str">
            <v>ea.</v>
          </cell>
          <cell r="D474">
            <v>1</v>
          </cell>
          <cell r="E474">
            <v>63000</v>
          </cell>
          <cell r="F474">
            <v>3000</v>
          </cell>
          <cell r="G474">
            <v>63000</v>
          </cell>
          <cell r="H474">
            <v>3000</v>
          </cell>
          <cell r="I474">
            <v>66000</v>
          </cell>
        </row>
        <row r="477">
          <cell r="A477" t="str">
            <v>5.2.1.0</v>
          </cell>
          <cell r="B477" t="str">
            <v>UPS 15 KVA</v>
          </cell>
          <cell r="C477" t="str">
            <v>ea.</v>
          </cell>
          <cell r="D477">
            <v>1</v>
          </cell>
          <cell r="G477">
            <v>60000</v>
          </cell>
          <cell r="H477">
            <v>3000</v>
          </cell>
          <cell r="I477">
            <v>63000</v>
          </cell>
          <cell r="J477" t="str">
            <v>UPS</v>
          </cell>
        </row>
        <row r="478">
          <cell r="A478" t="str">
            <v>5.2.1.1</v>
          </cell>
          <cell r="B478" t="str">
            <v>UPS 15 KVA</v>
          </cell>
          <cell r="C478" t="str">
            <v>ea.</v>
          </cell>
          <cell r="D478">
            <v>1</v>
          </cell>
          <cell r="E478">
            <v>60000</v>
          </cell>
          <cell r="F478">
            <v>3000</v>
          </cell>
          <cell r="G478">
            <v>60000</v>
          </cell>
          <cell r="H478">
            <v>3000</v>
          </cell>
          <cell r="I478">
            <v>63000</v>
          </cell>
        </row>
        <row r="481">
          <cell r="A481" t="str">
            <v>5.3.1.0</v>
          </cell>
          <cell r="B481" t="str">
            <v>UPS 5 KVA</v>
          </cell>
          <cell r="C481" t="str">
            <v>ea.</v>
          </cell>
          <cell r="D481">
            <v>1</v>
          </cell>
          <cell r="G481">
            <v>35000</v>
          </cell>
          <cell r="H481">
            <v>3000</v>
          </cell>
          <cell r="I481">
            <v>38000</v>
          </cell>
          <cell r="J481" t="str">
            <v>UPS</v>
          </cell>
        </row>
        <row r="482">
          <cell r="A482" t="str">
            <v>5.3.1.1</v>
          </cell>
          <cell r="B482" t="str">
            <v>UPS 5 KVA</v>
          </cell>
          <cell r="C482" t="str">
            <v>ea.</v>
          </cell>
          <cell r="D482">
            <v>1</v>
          </cell>
          <cell r="E482">
            <v>35000</v>
          </cell>
          <cell r="F482">
            <v>3000</v>
          </cell>
          <cell r="G482">
            <v>35000</v>
          </cell>
          <cell r="H482">
            <v>3000</v>
          </cell>
          <cell r="I482">
            <v>38000</v>
          </cell>
        </row>
        <row r="485">
          <cell r="A485" t="str">
            <v>5.4.1.0</v>
          </cell>
          <cell r="B485" t="str">
            <v>UPS 1,5 KVA</v>
          </cell>
          <cell r="C485" t="str">
            <v>ea.</v>
          </cell>
          <cell r="D485">
            <v>1</v>
          </cell>
          <cell r="G485">
            <v>20000</v>
          </cell>
          <cell r="H485">
            <v>3000</v>
          </cell>
          <cell r="I485">
            <v>23000</v>
          </cell>
          <cell r="J485" t="str">
            <v>UPS</v>
          </cell>
        </row>
        <row r="486">
          <cell r="A486" t="str">
            <v>5.4.1.1</v>
          </cell>
          <cell r="B486" t="str">
            <v>UPS 1,5 KVA</v>
          </cell>
          <cell r="C486" t="str">
            <v>ea.</v>
          </cell>
          <cell r="D486">
            <v>1</v>
          </cell>
          <cell r="E486">
            <v>20000</v>
          </cell>
          <cell r="F486">
            <v>3000</v>
          </cell>
          <cell r="G486">
            <v>20000</v>
          </cell>
          <cell r="H486">
            <v>3000</v>
          </cell>
          <cell r="I486">
            <v>23000</v>
          </cell>
        </row>
        <row r="489">
          <cell r="A489" t="str">
            <v>5.5.1.0</v>
          </cell>
          <cell r="B489" t="str">
            <v>UPS ,5 KVA</v>
          </cell>
          <cell r="C489" t="str">
            <v>ea.</v>
          </cell>
          <cell r="D489">
            <v>1</v>
          </cell>
          <cell r="G489">
            <v>15000</v>
          </cell>
          <cell r="H489">
            <v>3000</v>
          </cell>
          <cell r="I489">
            <v>18000</v>
          </cell>
          <cell r="J489" t="str">
            <v>UPS</v>
          </cell>
        </row>
        <row r="490">
          <cell r="A490" t="str">
            <v>5.5.1.1</v>
          </cell>
          <cell r="B490" t="str">
            <v>UPS ,5 KVA</v>
          </cell>
          <cell r="C490" t="str">
            <v>ea.</v>
          </cell>
          <cell r="D490">
            <v>1</v>
          </cell>
          <cell r="E490">
            <v>15000</v>
          </cell>
          <cell r="F490">
            <v>3000</v>
          </cell>
          <cell r="G490">
            <v>15000</v>
          </cell>
          <cell r="H490">
            <v>3000</v>
          </cell>
          <cell r="I490">
            <v>18000</v>
          </cell>
        </row>
        <row r="494">
          <cell r="A494" t="str">
            <v>5.6.1.0</v>
          </cell>
          <cell r="B494" t="str">
            <v>RACK MOUNT POWER SUPPLY</v>
          </cell>
          <cell r="C494" t="str">
            <v>ea.</v>
          </cell>
          <cell r="D494">
            <v>1</v>
          </cell>
          <cell r="G494">
            <v>14000</v>
          </cell>
          <cell r="H494">
            <v>1000</v>
          </cell>
          <cell r="I494">
            <v>15000</v>
          </cell>
          <cell r="J494" t="str">
            <v>POWER SUPPLY</v>
          </cell>
        </row>
        <row r="495">
          <cell r="A495" t="str">
            <v>5.6.1.1</v>
          </cell>
          <cell r="B495" t="str">
            <v>RACK MOUNT POWER SUPPLY</v>
          </cell>
          <cell r="C495" t="str">
            <v>ea.</v>
          </cell>
          <cell r="D495">
            <v>1</v>
          </cell>
          <cell r="E495">
            <v>14000</v>
          </cell>
          <cell r="F495">
            <v>1000</v>
          </cell>
          <cell r="G495">
            <v>14000</v>
          </cell>
          <cell r="H495">
            <v>1000</v>
          </cell>
          <cell r="I495">
            <v>15000</v>
          </cell>
        </row>
        <row r="498">
          <cell r="A498">
            <v>6</v>
          </cell>
          <cell r="B498" t="str">
            <v>GENERAL ITEMS</v>
          </cell>
        </row>
        <row r="500">
          <cell r="A500" t="str">
            <v>6.1.1.0</v>
          </cell>
          <cell r="B500" t="str">
            <v>PROVISION FOR  INTERFACE ACCESS TO VTS SYSTEM</v>
          </cell>
          <cell r="C500" t="str">
            <v>ea.</v>
          </cell>
          <cell r="D500">
            <v>1</v>
          </cell>
          <cell r="G500">
            <v>70000</v>
          </cell>
          <cell r="H500">
            <v>400</v>
          </cell>
          <cell r="I500">
            <v>70400</v>
          </cell>
        </row>
        <row r="501">
          <cell r="A501" t="str">
            <v>6.1.1.1</v>
          </cell>
          <cell r="B501" t="str">
            <v>PROVISION FOR SSI INTERFACE PER MACHINE</v>
          </cell>
          <cell r="C501" t="str">
            <v>ea.</v>
          </cell>
          <cell r="D501">
            <v>1</v>
          </cell>
          <cell r="E501">
            <v>70000</v>
          </cell>
          <cell r="F501">
            <v>400</v>
          </cell>
          <cell r="G501">
            <v>70000</v>
          </cell>
          <cell r="H501">
            <v>400</v>
          </cell>
          <cell r="I501">
            <v>70400</v>
          </cell>
        </row>
        <row r="504">
          <cell r="A504" t="str">
            <v>6.1.2.0</v>
          </cell>
          <cell r="B504" t="str">
            <v>PROVISION FOR TIME AND ATTENDANCE TO SAP</v>
          </cell>
          <cell r="C504" t="str">
            <v>ea.</v>
          </cell>
          <cell r="D504">
            <v>1</v>
          </cell>
          <cell r="G504">
            <v>90000</v>
          </cell>
          <cell r="H504">
            <v>1500</v>
          </cell>
          <cell r="I504">
            <v>91500</v>
          </cell>
        </row>
        <row r="505">
          <cell r="A505" t="str">
            <v>6.1.2.1</v>
          </cell>
          <cell r="B505" t="str">
            <v>PROVISION FOR SSI INTERFACE PER MACHINE</v>
          </cell>
          <cell r="C505" t="str">
            <v>ea.</v>
          </cell>
          <cell r="D505">
            <v>1</v>
          </cell>
          <cell r="E505">
            <v>90000</v>
          </cell>
          <cell r="F505">
            <v>1500</v>
          </cell>
          <cell r="G505">
            <v>90000</v>
          </cell>
          <cell r="H505">
            <v>1500</v>
          </cell>
          <cell r="I505">
            <v>91500</v>
          </cell>
        </row>
        <row r="508">
          <cell r="A508" t="str">
            <v>6.2.1.0</v>
          </cell>
          <cell r="B508" t="str">
            <v>FLAT SCREEN 19"</v>
          </cell>
          <cell r="C508" t="str">
            <v>ea.</v>
          </cell>
          <cell r="D508">
            <v>1</v>
          </cell>
          <cell r="G508">
            <v>7000</v>
          </cell>
          <cell r="H508">
            <v>400</v>
          </cell>
          <cell r="I508">
            <v>7400</v>
          </cell>
          <cell r="J508" t="str">
            <v>COMPUTER SCREEN</v>
          </cell>
        </row>
        <row r="509">
          <cell r="A509" t="str">
            <v>6.2.1.1</v>
          </cell>
          <cell r="B509" t="str">
            <v>FLAT SCREEN 19"</v>
          </cell>
          <cell r="C509" t="str">
            <v>ea.</v>
          </cell>
          <cell r="D509">
            <v>1</v>
          </cell>
          <cell r="E509">
            <v>7000</v>
          </cell>
          <cell r="F509">
            <v>400</v>
          </cell>
          <cell r="G509">
            <v>7000</v>
          </cell>
          <cell r="H509">
            <v>400</v>
          </cell>
          <cell r="I509">
            <v>7400</v>
          </cell>
        </row>
        <row r="512">
          <cell r="A512" t="str">
            <v>6.2.2.0</v>
          </cell>
          <cell r="B512" t="str">
            <v>PLASMA SCREEN</v>
          </cell>
          <cell r="C512" t="str">
            <v>ea.</v>
          </cell>
          <cell r="D512">
            <v>1</v>
          </cell>
          <cell r="G512">
            <v>35000</v>
          </cell>
          <cell r="H512">
            <v>4000</v>
          </cell>
          <cell r="I512">
            <v>39000</v>
          </cell>
          <cell r="J512" t="str">
            <v>PLASMA SCREEN</v>
          </cell>
        </row>
        <row r="513">
          <cell r="A513" t="str">
            <v>6.2.2.1</v>
          </cell>
          <cell r="B513" t="str">
            <v>PLASMA SCREEN</v>
          </cell>
          <cell r="C513" t="str">
            <v>ea.</v>
          </cell>
          <cell r="D513">
            <v>1</v>
          </cell>
          <cell r="E513">
            <v>35000</v>
          </cell>
          <cell r="F513">
            <v>4000</v>
          </cell>
          <cell r="G513">
            <v>35000</v>
          </cell>
          <cell r="H513">
            <v>4000</v>
          </cell>
          <cell r="I513">
            <v>39000</v>
          </cell>
        </row>
        <row r="516">
          <cell r="A516" t="str">
            <v>6.2.3.0</v>
          </cell>
          <cell r="B516" t="str">
            <v>LCD SCREEN</v>
          </cell>
          <cell r="C516" t="str">
            <v>ea.</v>
          </cell>
          <cell r="D516">
            <v>1</v>
          </cell>
          <cell r="G516">
            <v>45000</v>
          </cell>
          <cell r="H516">
            <v>4000</v>
          </cell>
          <cell r="I516">
            <v>49000</v>
          </cell>
          <cell r="J516" t="str">
            <v>LCD SCREEN</v>
          </cell>
        </row>
        <row r="517">
          <cell r="A517" t="str">
            <v>6.2.3.1</v>
          </cell>
          <cell r="B517" t="str">
            <v>LCD SCREEN</v>
          </cell>
          <cell r="C517" t="str">
            <v>ea.</v>
          </cell>
          <cell r="D517">
            <v>1</v>
          </cell>
          <cell r="E517">
            <v>45000</v>
          </cell>
          <cell r="F517">
            <v>4000</v>
          </cell>
          <cell r="G517">
            <v>45000</v>
          </cell>
          <cell r="H517">
            <v>4000</v>
          </cell>
          <cell r="I517">
            <v>49000</v>
          </cell>
        </row>
        <row r="520">
          <cell r="A520" t="str">
            <v>6.3.1.0</v>
          </cell>
          <cell r="B520" t="str">
            <v>24 PORT SWITCH</v>
          </cell>
          <cell r="C520" t="str">
            <v>ea.</v>
          </cell>
          <cell r="D520">
            <v>1</v>
          </cell>
          <cell r="G520">
            <v>30000</v>
          </cell>
          <cell r="H520">
            <v>1500</v>
          </cell>
          <cell r="I520">
            <v>31500</v>
          </cell>
          <cell r="J520" t="str">
            <v>Network Switch</v>
          </cell>
        </row>
        <row r="521">
          <cell r="A521" t="str">
            <v>6.2.1.1</v>
          </cell>
          <cell r="B521" t="str">
            <v xml:space="preserve">24 PORT SWITCH </v>
          </cell>
          <cell r="C521" t="str">
            <v>ea.</v>
          </cell>
          <cell r="D521">
            <v>1</v>
          </cell>
          <cell r="E521">
            <v>30000</v>
          </cell>
          <cell r="F521">
            <v>1500</v>
          </cell>
          <cell r="G521">
            <v>30000</v>
          </cell>
          <cell r="H521">
            <v>1500</v>
          </cell>
          <cell r="I521">
            <v>31500</v>
          </cell>
        </row>
        <row r="524">
          <cell r="A524" t="str">
            <v>6.3.2.0</v>
          </cell>
          <cell r="B524" t="str">
            <v xml:space="preserve">24 PORT SWITCH WITH 3 MODULES </v>
          </cell>
          <cell r="C524" t="str">
            <v>ea.</v>
          </cell>
          <cell r="D524">
            <v>1</v>
          </cell>
          <cell r="G524">
            <v>114000</v>
          </cell>
          <cell r="H524">
            <v>2500</v>
          </cell>
          <cell r="I524">
            <v>116500</v>
          </cell>
          <cell r="J524" t="str">
            <v>Network Switch</v>
          </cell>
        </row>
        <row r="525">
          <cell r="A525" t="str">
            <v>6.3.2.1</v>
          </cell>
          <cell r="B525" t="str">
            <v>24 PORT SWITCH WITH 3 MODULES</v>
          </cell>
          <cell r="C525" t="str">
            <v>ea.</v>
          </cell>
          <cell r="D525">
            <v>1</v>
          </cell>
          <cell r="E525">
            <v>114000</v>
          </cell>
          <cell r="F525">
            <v>2500</v>
          </cell>
          <cell r="G525">
            <v>114000</v>
          </cell>
          <cell r="H525">
            <v>2500</v>
          </cell>
          <cell r="I525">
            <v>116500</v>
          </cell>
        </row>
        <row r="528">
          <cell r="A528" t="str">
            <v>6.3.3.0</v>
          </cell>
          <cell r="B528" t="str">
            <v>24 PORT SWITCH</v>
          </cell>
          <cell r="C528" t="str">
            <v>ea.</v>
          </cell>
          <cell r="D528">
            <v>1</v>
          </cell>
          <cell r="G528">
            <v>34000</v>
          </cell>
          <cell r="H528">
            <v>2500</v>
          </cell>
          <cell r="I528">
            <v>36500</v>
          </cell>
          <cell r="J528" t="str">
            <v>Network Switch</v>
          </cell>
        </row>
        <row r="529">
          <cell r="A529" t="str">
            <v>6.3.3.1</v>
          </cell>
          <cell r="B529" t="str">
            <v xml:space="preserve">24 PORT SWITCH </v>
          </cell>
          <cell r="C529" t="str">
            <v>ea.</v>
          </cell>
          <cell r="D529">
            <v>1</v>
          </cell>
          <cell r="E529">
            <v>34000</v>
          </cell>
          <cell r="F529">
            <v>2500</v>
          </cell>
          <cell r="G529">
            <v>34000</v>
          </cell>
          <cell r="H529">
            <v>2500</v>
          </cell>
          <cell r="I529">
            <v>36500</v>
          </cell>
        </row>
        <row r="532">
          <cell r="A532" t="str">
            <v>6.3.4.0</v>
          </cell>
          <cell r="B532" t="str">
            <v>12 PORT SWITCH</v>
          </cell>
          <cell r="C532" t="str">
            <v>ea.</v>
          </cell>
          <cell r="D532">
            <v>1</v>
          </cell>
          <cell r="G532">
            <v>21000</v>
          </cell>
          <cell r="H532">
            <v>2500</v>
          </cell>
          <cell r="I532">
            <v>23500</v>
          </cell>
          <cell r="J532" t="str">
            <v>Network Switch</v>
          </cell>
        </row>
        <row r="533">
          <cell r="A533" t="str">
            <v>6.3.4.1</v>
          </cell>
          <cell r="B533" t="str">
            <v xml:space="preserve">12 PORT SWITCH </v>
          </cell>
          <cell r="C533" t="str">
            <v>ea.</v>
          </cell>
          <cell r="D533">
            <v>1</v>
          </cell>
          <cell r="E533">
            <v>21000</v>
          </cell>
          <cell r="F533">
            <v>2500</v>
          </cell>
          <cell r="G533">
            <v>21000</v>
          </cell>
          <cell r="H533">
            <v>2500</v>
          </cell>
          <cell r="I533">
            <v>23500</v>
          </cell>
        </row>
        <row r="536">
          <cell r="A536" t="str">
            <v>6.3.5.0</v>
          </cell>
          <cell r="B536" t="str">
            <v>8 PORT SWITCH</v>
          </cell>
          <cell r="C536" t="str">
            <v>ea.</v>
          </cell>
          <cell r="D536">
            <v>1</v>
          </cell>
          <cell r="G536">
            <v>14000</v>
          </cell>
          <cell r="H536">
            <v>2500</v>
          </cell>
          <cell r="I536">
            <v>16500</v>
          </cell>
          <cell r="J536" t="str">
            <v>Network Switch</v>
          </cell>
        </row>
        <row r="537">
          <cell r="A537" t="str">
            <v>6.3.5.1</v>
          </cell>
          <cell r="B537" t="str">
            <v xml:space="preserve">8 PORT SWITCH </v>
          </cell>
          <cell r="C537" t="str">
            <v>ea.</v>
          </cell>
          <cell r="D537">
            <v>1</v>
          </cell>
          <cell r="E537">
            <v>14000</v>
          </cell>
          <cell r="F537">
            <v>2500</v>
          </cell>
          <cell r="G537">
            <v>14000</v>
          </cell>
          <cell r="H537">
            <v>2500</v>
          </cell>
          <cell r="I537">
            <v>16500</v>
          </cell>
        </row>
        <row r="542">
          <cell r="A542" t="str">
            <v>6.4.1.0</v>
          </cell>
          <cell r="B542" t="str">
            <v>CONTROL DESK</v>
          </cell>
          <cell r="C542" t="str">
            <v>ea.</v>
          </cell>
          <cell r="D542">
            <v>1</v>
          </cell>
          <cell r="G542">
            <v>22000</v>
          </cell>
          <cell r="H542">
            <v>2500</v>
          </cell>
          <cell r="I542">
            <v>24500</v>
          </cell>
          <cell r="J542" t="str">
            <v>CONTROL DESK</v>
          </cell>
        </row>
        <row r="543">
          <cell r="A543" t="str">
            <v>6.4.1.1</v>
          </cell>
          <cell r="B543" t="str">
            <v>CONTROL DESK</v>
          </cell>
          <cell r="C543" t="str">
            <v>ea.</v>
          </cell>
          <cell r="D543">
            <v>1</v>
          </cell>
          <cell r="E543">
            <v>22000</v>
          </cell>
          <cell r="F543">
            <v>2500</v>
          </cell>
          <cell r="G543">
            <v>22000</v>
          </cell>
          <cell r="H543">
            <v>2500</v>
          </cell>
          <cell r="I543">
            <v>24500</v>
          </cell>
        </row>
        <row r="546">
          <cell r="A546" t="str">
            <v>6.4.2.0</v>
          </cell>
          <cell r="B546" t="str">
            <v>DESK FOR SCREENS</v>
          </cell>
          <cell r="C546" t="str">
            <v>ea.</v>
          </cell>
          <cell r="D546">
            <v>1</v>
          </cell>
          <cell r="G546">
            <v>3000</v>
          </cell>
          <cell r="H546">
            <v>100</v>
          </cell>
          <cell r="I546">
            <v>3100</v>
          </cell>
          <cell r="J546" t="str">
            <v>SCREEN DESK</v>
          </cell>
        </row>
        <row r="547">
          <cell r="A547" t="str">
            <v>6.4.2.1</v>
          </cell>
          <cell r="B547" t="str">
            <v>DESK FOR SCREENS</v>
          </cell>
          <cell r="C547" t="str">
            <v>ea.</v>
          </cell>
          <cell r="D547">
            <v>1</v>
          </cell>
          <cell r="E547">
            <v>3000</v>
          </cell>
          <cell r="F547">
            <v>100</v>
          </cell>
          <cell r="G547">
            <v>3000</v>
          </cell>
          <cell r="H547">
            <v>100</v>
          </cell>
          <cell r="I547">
            <v>3100</v>
          </cell>
        </row>
        <row r="550">
          <cell r="A550" t="str">
            <v>6.5.1.0</v>
          </cell>
          <cell r="B550" t="str">
            <v>KEYBOARD AND JOYSTICK PTZ CONTROL</v>
          </cell>
          <cell r="C550" t="str">
            <v>ea.</v>
          </cell>
          <cell r="D550">
            <v>1</v>
          </cell>
          <cell r="G550">
            <v>11300</v>
          </cell>
          <cell r="H550">
            <v>700</v>
          </cell>
          <cell r="I550">
            <v>12000</v>
          </cell>
          <cell r="J550" t="str">
            <v>KEYBOARD AND JOYSTICK</v>
          </cell>
        </row>
        <row r="551">
          <cell r="A551" t="str">
            <v>6.5.1.1</v>
          </cell>
          <cell r="B551" t="str">
            <v>KEYBOARD AND JOYSTICK PTZ CONTROL</v>
          </cell>
          <cell r="C551" t="str">
            <v>ea.</v>
          </cell>
          <cell r="D551">
            <v>1</v>
          </cell>
          <cell r="E551">
            <v>11300</v>
          </cell>
          <cell r="F551">
            <v>700</v>
          </cell>
          <cell r="G551">
            <v>11300</v>
          </cell>
          <cell r="H551">
            <v>700</v>
          </cell>
          <cell r="I551">
            <v>12000</v>
          </cell>
        </row>
        <row r="554">
          <cell r="A554" t="str">
            <v>6.6.1.0</v>
          </cell>
          <cell r="B554" t="str">
            <v>COAX TO FIBER CONVERSION</v>
          </cell>
          <cell r="C554" t="str">
            <v>ea.</v>
          </cell>
          <cell r="D554">
            <v>1</v>
          </cell>
          <cell r="G554">
            <v>30827.5</v>
          </cell>
          <cell r="H554">
            <v>1400</v>
          </cell>
          <cell r="I554">
            <v>32227.5</v>
          </cell>
          <cell r="J554" t="str">
            <v>FIBER CONVERSION</v>
          </cell>
        </row>
        <row r="555">
          <cell r="A555" t="str">
            <v>6.6.1.1</v>
          </cell>
          <cell r="B555" t="str">
            <v>COAX TO FIBER CONVERSION RACK PAIR</v>
          </cell>
          <cell r="C555" t="str">
            <v>ea.</v>
          </cell>
          <cell r="D555">
            <v>1</v>
          </cell>
          <cell r="E555">
            <v>10050</v>
          </cell>
          <cell r="F555">
            <v>500</v>
          </cell>
          <cell r="G555">
            <v>10050</v>
          </cell>
          <cell r="H555">
            <v>500</v>
          </cell>
          <cell r="I555">
            <v>10550</v>
          </cell>
        </row>
        <row r="556">
          <cell r="A556" t="str">
            <v>6.6.1.2</v>
          </cell>
          <cell r="B556" t="str">
            <v>CONVERSION CARDS PER PAIR</v>
          </cell>
          <cell r="C556" t="str">
            <v>ea.</v>
          </cell>
          <cell r="D556">
            <v>1</v>
          </cell>
          <cell r="E556">
            <v>14442.5</v>
          </cell>
          <cell r="F556">
            <v>600</v>
          </cell>
          <cell r="G556">
            <v>14442.5</v>
          </cell>
          <cell r="H556">
            <v>600</v>
          </cell>
          <cell r="I556">
            <v>15042.5</v>
          </cell>
        </row>
        <row r="557">
          <cell r="A557" t="str">
            <v>6.6.1.3</v>
          </cell>
          <cell r="B557" t="str">
            <v>SINGLE CHANNEL COAX TO FIBER CONVERTERS PAIR</v>
          </cell>
          <cell r="C557" t="str">
            <v>ea.</v>
          </cell>
          <cell r="D557">
            <v>1</v>
          </cell>
          <cell r="E557">
            <v>6335</v>
          </cell>
          <cell r="F557">
            <v>300</v>
          </cell>
          <cell r="G557">
            <v>6335</v>
          </cell>
          <cell r="H557">
            <v>300</v>
          </cell>
          <cell r="I557">
            <v>6635</v>
          </cell>
        </row>
        <row r="560">
          <cell r="A560" t="str">
            <v>6.7.1.0</v>
          </cell>
          <cell r="B560" t="str">
            <v xml:space="preserve">CABLING NUMBERING </v>
          </cell>
          <cell r="C560" t="str">
            <v>ea.</v>
          </cell>
          <cell r="D560">
            <v>1</v>
          </cell>
          <cell r="G560">
            <v>45000</v>
          </cell>
          <cell r="H560">
            <v>500</v>
          </cell>
          <cell r="I560">
            <v>45500</v>
          </cell>
          <cell r="J560" t="str">
            <v>CABLE NUMBERING SYSTEM</v>
          </cell>
        </row>
        <row r="561">
          <cell r="A561" t="str">
            <v>6.6.1.1</v>
          </cell>
          <cell r="B561" t="str">
            <v>CABLING NUMBERING  (ESTIMATION)</v>
          </cell>
          <cell r="C561" t="str">
            <v>ea.</v>
          </cell>
          <cell r="D561">
            <v>1</v>
          </cell>
          <cell r="E561">
            <v>45000</v>
          </cell>
          <cell r="F561">
            <v>500</v>
          </cell>
          <cell r="G561">
            <v>45000</v>
          </cell>
          <cell r="H561">
            <v>500</v>
          </cell>
          <cell r="I561">
            <v>45500</v>
          </cell>
        </row>
        <row r="564">
          <cell r="A564" t="str">
            <v>6.8.1.0</v>
          </cell>
          <cell r="B564" t="str">
            <v>PG's Cost of Installation Contractor</v>
          </cell>
          <cell r="C564" t="str">
            <v>ea.</v>
          </cell>
          <cell r="D564">
            <v>1</v>
          </cell>
          <cell r="G564">
            <v>3900000</v>
          </cell>
          <cell r="H564">
            <v>0</v>
          </cell>
          <cell r="I564">
            <v>3900000</v>
          </cell>
          <cell r="J564" t="str">
            <v>PG</v>
          </cell>
        </row>
        <row r="565">
          <cell r="A565" t="str">
            <v>6.8.1.1</v>
          </cell>
          <cell r="B565" t="str">
            <v>this cos must be 14% of over all project cost</v>
          </cell>
          <cell r="C565" t="str">
            <v>ea.</v>
          </cell>
          <cell r="D565">
            <v>1</v>
          </cell>
          <cell r="E565">
            <v>3900000</v>
          </cell>
          <cell r="F565">
            <v>0</v>
          </cell>
          <cell r="G565">
            <v>3900000</v>
          </cell>
          <cell r="H565">
            <v>0</v>
          </cell>
          <cell r="I565">
            <v>3900000</v>
          </cell>
        </row>
        <row r="568">
          <cell r="A568" t="str">
            <v>6.9.1.0</v>
          </cell>
          <cell r="B568" t="str">
            <v>COMMISSIONING</v>
          </cell>
          <cell r="C568" t="str">
            <v>ea.</v>
          </cell>
          <cell r="D568">
            <v>1</v>
          </cell>
          <cell r="G568">
            <v>150000</v>
          </cell>
          <cell r="H568">
            <v>0</v>
          </cell>
          <cell r="I568">
            <v>150000</v>
          </cell>
          <cell r="J568" t="str">
            <v>comm.</v>
          </cell>
        </row>
        <row r="569">
          <cell r="A569" t="str">
            <v>6.9.1.1</v>
          </cell>
          <cell r="B569" t="str">
            <v>COMMISSIONING</v>
          </cell>
          <cell r="C569" t="str">
            <v>ea.</v>
          </cell>
          <cell r="D569">
            <v>1</v>
          </cell>
          <cell r="E569">
            <v>150000</v>
          </cell>
          <cell r="F569">
            <v>0</v>
          </cell>
          <cell r="G569">
            <v>150000</v>
          </cell>
          <cell r="H569">
            <v>0</v>
          </cell>
          <cell r="I569">
            <v>150000</v>
          </cell>
        </row>
        <row r="572">
          <cell r="A572" t="str">
            <v>6.10.1.0</v>
          </cell>
          <cell r="B572" t="str">
            <v>SUNDRIES</v>
          </cell>
          <cell r="C572" t="str">
            <v>ea.</v>
          </cell>
          <cell r="D572">
            <v>1</v>
          </cell>
          <cell r="G572">
            <v>25000</v>
          </cell>
          <cell r="H572">
            <v>0</v>
          </cell>
          <cell r="I572">
            <v>25000</v>
          </cell>
        </row>
        <row r="573">
          <cell r="A573" t="str">
            <v>6.10.1.1</v>
          </cell>
          <cell r="B573" t="str">
            <v>SUNDRIES</v>
          </cell>
          <cell r="C573" t="str">
            <v>ea.</v>
          </cell>
          <cell r="D573">
            <v>1</v>
          </cell>
          <cell r="E573">
            <v>25000</v>
          </cell>
          <cell r="F573">
            <v>0</v>
          </cell>
          <cell r="G573">
            <v>25000</v>
          </cell>
          <cell r="H573">
            <v>0</v>
          </cell>
          <cell r="I573">
            <v>25000</v>
          </cell>
        </row>
        <row r="576">
          <cell r="A576" t="str">
            <v>6.11.1.0</v>
          </cell>
          <cell r="B576" t="str">
            <v>INSTALLATION</v>
          </cell>
          <cell r="C576" t="str">
            <v>ea.</v>
          </cell>
          <cell r="D576">
            <v>1</v>
          </cell>
          <cell r="G576">
            <v>65800</v>
          </cell>
          <cell r="H576">
            <v>0</v>
          </cell>
          <cell r="I576">
            <v>65800</v>
          </cell>
          <cell r="J576" t="str">
            <v>comm.</v>
          </cell>
        </row>
        <row r="577">
          <cell r="A577" t="str">
            <v>6.10.1.1</v>
          </cell>
          <cell r="B577" t="str">
            <v>INSTALLATION</v>
          </cell>
          <cell r="C577" t="str">
            <v>ea.</v>
          </cell>
          <cell r="D577">
            <v>1</v>
          </cell>
          <cell r="E577">
            <v>65800</v>
          </cell>
          <cell r="F577">
            <v>0</v>
          </cell>
          <cell r="G577">
            <v>65800</v>
          </cell>
          <cell r="H577">
            <v>0</v>
          </cell>
          <cell r="I577">
            <v>65800</v>
          </cell>
        </row>
        <row r="580">
          <cell r="A580" t="str">
            <v>6.12.1.0</v>
          </cell>
          <cell r="B580" t="str">
            <v>INSTALLATION CONTRACTOR PROJECT MANAGEMENT</v>
          </cell>
          <cell r="C580" t="str">
            <v>ea.</v>
          </cell>
          <cell r="D580">
            <v>1</v>
          </cell>
          <cell r="G580">
            <v>300000</v>
          </cell>
          <cell r="H580">
            <v>0</v>
          </cell>
          <cell r="I580">
            <v>300000</v>
          </cell>
          <cell r="J580" t="str">
            <v>comm.</v>
          </cell>
        </row>
        <row r="581">
          <cell r="A581" t="str">
            <v>6.12.1.1</v>
          </cell>
          <cell r="B581" t="str">
            <v>PROJECT MANAGEMENT</v>
          </cell>
          <cell r="C581" t="str">
            <v>ea.</v>
          </cell>
          <cell r="D581">
            <v>1</v>
          </cell>
          <cell r="E581">
            <v>300000</v>
          </cell>
          <cell r="F581">
            <v>0</v>
          </cell>
          <cell r="G581">
            <v>300000</v>
          </cell>
          <cell r="H581">
            <v>0</v>
          </cell>
          <cell r="I581">
            <v>300000</v>
          </cell>
        </row>
        <row r="584">
          <cell r="A584" t="str">
            <v>6.12.2.0</v>
          </cell>
          <cell r="B584" t="str">
            <v>INSTALLATION CONTRACTOR DOCUMENTS &amp; DRAWINGS</v>
          </cell>
          <cell r="C584" t="str">
            <v>ea.</v>
          </cell>
          <cell r="D584">
            <v>1</v>
          </cell>
          <cell r="G584">
            <v>90000</v>
          </cell>
          <cell r="H584">
            <v>0</v>
          </cell>
          <cell r="I584">
            <v>90000</v>
          </cell>
          <cell r="J584" t="str">
            <v>comm.</v>
          </cell>
        </row>
        <row r="585">
          <cell r="A585" t="str">
            <v>6.12.2.1</v>
          </cell>
          <cell r="B585" t="str">
            <v>INSTALLATION CONTRACTOR DOCUMENTS &amp; DRAWINGS</v>
          </cell>
          <cell r="C585" t="str">
            <v>ea.</v>
          </cell>
          <cell r="D585">
            <v>1</v>
          </cell>
          <cell r="E585">
            <v>90000</v>
          </cell>
          <cell r="F585">
            <v>0</v>
          </cell>
          <cell r="G585">
            <v>90000</v>
          </cell>
          <cell r="H585">
            <v>0</v>
          </cell>
          <cell r="I585">
            <v>90000</v>
          </cell>
        </row>
        <row r="590">
          <cell r="A590" t="str">
            <v>6.13.1.0</v>
          </cell>
          <cell r="B590" t="str">
            <v>TRANSPORT &amp;TRAVELING</v>
          </cell>
          <cell r="C590" t="str">
            <v>ea.</v>
          </cell>
          <cell r="D590">
            <v>1</v>
          </cell>
          <cell r="G590">
            <v>80000</v>
          </cell>
          <cell r="H590">
            <v>0</v>
          </cell>
          <cell r="I590">
            <v>80000</v>
          </cell>
          <cell r="J590" t="str">
            <v>comm.</v>
          </cell>
        </row>
        <row r="591">
          <cell r="A591" t="str">
            <v>6.10.1.1</v>
          </cell>
          <cell r="B591" t="str">
            <v>TRANSPORT &amp;TRAVELING</v>
          </cell>
          <cell r="C591" t="str">
            <v>ea.</v>
          </cell>
          <cell r="D591">
            <v>1</v>
          </cell>
          <cell r="E591">
            <v>80000</v>
          </cell>
          <cell r="F591">
            <v>0</v>
          </cell>
          <cell r="G591">
            <v>80000</v>
          </cell>
          <cell r="H591">
            <v>0</v>
          </cell>
          <cell r="I591">
            <v>80000</v>
          </cell>
        </row>
        <row r="594">
          <cell r="A594" t="str">
            <v>6.14.1.0</v>
          </cell>
          <cell r="B594" t="str">
            <v>ACCOMMODATION</v>
          </cell>
          <cell r="C594" t="str">
            <v>ea.</v>
          </cell>
          <cell r="D594">
            <v>1</v>
          </cell>
          <cell r="G594">
            <v>6000</v>
          </cell>
          <cell r="H594">
            <v>0</v>
          </cell>
          <cell r="I594">
            <v>6000</v>
          </cell>
          <cell r="J594" t="str">
            <v>comm.</v>
          </cell>
        </row>
        <row r="595">
          <cell r="A595" t="str">
            <v>6.10.1.1</v>
          </cell>
          <cell r="B595" t="str">
            <v>ACCOMMODATION</v>
          </cell>
          <cell r="C595" t="str">
            <v>ea.</v>
          </cell>
          <cell r="D595">
            <v>1</v>
          </cell>
          <cell r="E595">
            <v>6000</v>
          </cell>
          <cell r="F595">
            <v>0</v>
          </cell>
          <cell r="G595">
            <v>6000</v>
          </cell>
          <cell r="H595">
            <v>0</v>
          </cell>
          <cell r="I595">
            <v>6000</v>
          </cell>
        </row>
        <row r="598">
          <cell r="A598" t="str">
            <v>6.15.1.0</v>
          </cell>
          <cell r="B598" t="str">
            <v>MAIN NETWORK SWITCH</v>
          </cell>
          <cell r="C598" t="str">
            <v>ea.</v>
          </cell>
          <cell r="D598">
            <v>1</v>
          </cell>
          <cell r="G598">
            <v>510000</v>
          </cell>
          <cell r="H598">
            <v>11000</v>
          </cell>
          <cell r="I598">
            <v>521000</v>
          </cell>
          <cell r="J598" t="str">
            <v>Main Network Switch</v>
          </cell>
        </row>
        <row r="599">
          <cell r="A599" t="str">
            <v>6.15.1.1</v>
          </cell>
          <cell r="B599" t="str">
            <v>Main Network Switch</v>
          </cell>
          <cell r="C599" t="str">
            <v>ea.</v>
          </cell>
          <cell r="D599">
            <v>1</v>
          </cell>
          <cell r="E599">
            <v>510000</v>
          </cell>
          <cell r="F599">
            <v>11000</v>
          </cell>
          <cell r="G599">
            <v>510000</v>
          </cell>
          <cell r="H599">
            <v>11000</v>
          </cell>
          <cell r="I599">
            <v>521000</v>
          </cell>
        </row>
        <row r="602">
          <cell r="A602" t="str">
            <v>6.16.1.0</v>
          </cell>
          <cell r="B602" t="str">
            <v>PRIMARY NETWORK SWITCH</v>
          </cell>
          <cell r="C602" t="str">
            <v>ea.</v>
          </cell>
          <cell r="D602">
            <v>1</v>
          </cell>
          <cell r="G602">
            <v>250000</v>
          </cell>
          <cell r="H602">
            <v>9000</v>
          </cell>
          <cell r="I602">
            <v>259000</v>
          </cell>
          <cell r="J602" t="str">
            <v>Primary Network Switch</v>
          </cell>
        </row>
        <row r="603">
          <cell r="A603" t="str">
            <v>6.16.1.1</v>
          </cell>
          <cell r="B603" t="str">
            <v>Primary Network Switch</v>
          </cell>
          <cell r="C603" t="str">
            <v>ea.</v>
          </cell>
          <cell r="D603">
            <v>1</v>
          </cell>
          <cell r="E603">
            <v>250000</v>
          </cell>
          <cell r="F603">
            <v>9000</v>
          </cell>
          <cell r="G603">
            <v>250000</v>
          </cell>
          <cell r="H603">
            <v>9000</v>
          </cell>
          <cell r="I603">
            <v>259000</v>
          </cell>
        </row>
        <row r="606">
          <cell r="A606" t="str">
            <v>6.17.1.0</v>
          </cell>
          <cell r="B606" t="str">
            <v>SECONDARY NETWORK SWITCH</v>
          </cell>
          <cell r="C606" t="str">
            <v>ea.</v>
          </cell>
          <cell r="D606">
            <v>1</v>
          </cell>
          <cell r="G606">
            <v>160000</v>
          </cell>
          <cell r="H606">
            <v>3000</v>
          </cell>
          <cell r="I606">
            <v>163000</v>
          </cell>
          <cell r="J606" t="str">
            <v>Secondary Network Switch</v>
          </cell>
        </row>
        <row r="607">
          <cell r="A607" t="str">
            <v>6.17.1.1</v>
          </cell>
          <cell r="B607" t="str">
            <v>Secondary Network Switch</v>
          </cell>
          <cell r="C607" t="str">
            <v>ea.</v>
          </cell>
          <cell r="D607">
            <v>1</v>
          </cell>
          <cell r="E607">
            <v>160000</v>
          </cell>
          <cell r="F607">
            <v>3000</v>
          </cell>
          <cell r="G607">
            <v>160000</v>
          </cell>
          <cell r="H607">
            <v>3000</v>
          </cell>
          <cell r="I607">
            <v>163000</v>
          </cell>
        </row>
        <row r="610">
          <cell r="A610" t="str">
            <v>6.18.1.0</v>
          </cell>
          <cell r="B610" t="str">
            <v>NETWORK ROUTER</v>
          </cell>
          <cell r="C610" t="str">
            <v>ea.</v>
          </cell>
          <cell r="D610">
            <v>1</v>
          </cell>
          <cell r="G610">
            <v>130000</v>
          </cell>
          <cell r="H610">
            <v>3000</v>
          </cell>
          <cell r="I610">
            <v>133000</v>
          </cell>
          <cell r="J610" t="str">
            <v>Network Router</v>
          </cell>
        </row>
        <row r="611">
          <cell r="A611" t="str">
            <v>6.18.1.1</v>
          </cell>
          <cell r="B611" t="str">
            <v>NETWORK ROUTER</v>
          </cell>
          <cell r="C611" t="str">
            <v>ea.</v>
          </cell>
          <cell r="D611">
            <v>1</v>
          </cell>
          <cell r="E611">
            <v>130000</v>
          </cell>
          <cell r="F611">
            <v>3000</v>
          </cell>
          <cell r="G611">
            <v>130000</v>
          </cell>
          <cell r="H611">
            <v>3000</v>
          </cell>
          <cell r="I611">
            <v>133000</v>
          </cell>
        </row>
        <row r="614">
          <cell r="A614" t="str">
            <v>6.19.1.0</v>
          </cell>
          <cell r="B614" t="str">
            <v>DESK TOP COMPUTER</v>
          </cell>
          <cell r="C614" t="str">
            <v>ea.</v>
          </cell>
          <cell r="D614">
            <v>1</v>
          </cell>
          <cell r="G614">
            <v>15000</v>
          </cell>
          <cell r="H614">
            <v>500</v>
          </cell>
          <cell r="I614">
            <v>15500</v>
          </cell>
        </row>
        <row r="615">
          <cell r="A615" t="str">
            <v>6.19.1.1</v>
          </cell>
          <cell r="B615" t="str">
            <v>DESK TOP COMPUTER</v>
          </cell>
          <cell r="C615" t="str">
            <v>ea.</v>
          </cell>
          <cell r="D615">
            <v>1</v>
          </cell>
          <cell r="E615">
            <v>15000</v>
          </cell>
          <cell r="F615">
            <v>500</v>
          </cell>
          <cell r="G615">
            <v>15000</v>
          </cell>
          <cell r="H615">
            <v>500</v>
          </cell>
          <cell r="I615">
            <v>15500</v>
          </cell>
        </row>
        <row r="618">
          <cell r="A618" t="str">
            <v>6.20.1.0</v>
          </cell>
          <cell r="B618" t="str">
            <v>OFFICE PRINTERS</v>
          </cell>
          <cell r="C618" t="str">
            <v>ea.</v>
          </cell>
          <cell r="D618">
            <v>1</v>
          </cell>
          <cell r="G618">
            <v>10000</v>
          </cell>
          <cell r="H618">
            <v>1000</v>
          </cell>
          <cell r="I618">
            <v>11000</v>
          </cell>
        </row>
        <row r="619">
          <cell r="A619" t="str">
            <v>6.20.1.1</v>
          </cell>
          <cell r="B619" t="str">
            <v>OFFICE PRINTERS</v>
          </cell>
          <cell r="C619" t="str">
            <v>ea.</v>
          </cell>
          <cell r="D619">
            <v>1</v>
          </cell>
          <cell r="E619">
            <v>10000</v>
          </cell>
          <cell r="F619">
            <v>1000</v>
          </cell>
          <cell r="G619">
            <v>10000</v>
          </cell>
          <cell r="H619">
            <v>1000</v>
          </cell>
          <cell r="I619">
            <v>11000</v>
          </cell>
        </row>
        <row r="622">
          <cell r="A622" t="str">
            <v>6.21.1.1</v>
          </cell>
          <cell r="B622" t="str">
            <v>DATA SYSTEM SERVER</v>
          </cell>
          <cell r="C622" t="str">
            <v>ea.</v>
          </cell>
          <cell r="D622">
            <v>1</v>
          </cell>
          <cell r="G622">
            <v>110000</v>
          </cell>
          <cell r="H622">
            <v>2800</v>
          </cell>
          <cell r="I622">
            <v>112800</v>
          </cell>
          <cell r="J622" t="str">
            <v>ACCESS SERVER</v>
          </cell>
        </row>
        <row r="623">
          <cell r="A623" t="str">
            <v>6.21.1.1</v>
          </cell>
          <cell r="B623" t="str">
            <v>DATA SYSTEM SERVER</v>
          </cell>
          <cell r="C623" t="str">
            <v>ea.</v>
          </cell>
          <cell r="D623">
            <v>1</v>
          </cell>
          <cell r="E623">
            <v>110000</v>
          </cell>
          <cell r="F623">
            <v>2800</v>
          </cell>
          <cell r="G623">
            <v>110000</v>
          </cell>
          <cell r="H623">
            <v>2800</v>
          </cell>
          <cell r="I623">
            <v>112800</v>
          </cell>
        </row>
        <row r="626">
          <cell r="A626" t="str">
            <v>6.22.1.1</v>
          </cell>
          <cell r="B626" t="str">
            <v>FENCE INTRUSION SYSTEM FOR 12 KM SB</v>
          </cell>
          <cell r="C626" t="str">
            <v>ea.</v>
          </cell>
          <cell r="D626">
            <v>1</v>
          </cell>
          <cell r="G626">
            <v>2147000</v>
          </cell>
          <cell r="H626">
            <v>673500</v>
          </cell>
          <cell r="I626">
            <v>2820500</v>
          </cell>
        </row>
        <row r="627">
          <cell r="A627" t="str">
            <v>6.22.1.1</v>
          </cell>
          <cell r="B627" t="str">
            <v>Base Station</v>
          </cell>
          <cell r="C627" t="str">
            <v>ea.</v>
          </cell>
          <cell r="D627">
            <v>1</v>
          </cell>
          <cell r="E627">
            <v>23000</v>
          </cell>
          <cell r="F627">
            <v>1500</v>
          </cell>
          <cell r="G627">
            <v>23000</v>
          </cell>
          <cell r="H627">
            <v>1500</v>
          </cell>
          <cell r="I627">
            <v>24500</v>
          </cell>
        </row>
        <row r="628">
          <cell r="A628" t="str">
            <v>6.22.1.2</v>
          </cell>
          <cell r="B628" t="str">
            <v>Controller</v>
          </cell>
          <cell r="C628" t="str">
            <v>ea.</v>
          </cell>
          <cell r="D628">
            <v>24</v>
          </cell>
          <cell r="E628">
            <v>17000</v>
          </cell>
          <cell r="F628">
            <v>500</v>
          </cell>
          <cell r="G628">
            <v>408000</v>
          </cell>
          <cell r="H628">
            <v>12000</v>
          </cell>
          <cell r="I628">
            <v>420000</v>
          </cell>
        </row>
        <row r="629">
          <cell r="A629" t="str">
            <v>6.22.1.3</v>
          </cell>
          <cell r="B629" t="str">
            <v>Sensors</v>
          </cell>
          <cell r="C629" t="str">
            <v>ea.</v>
          </cell>
          <cell r="D629">
            <v>120</v>
          </cell>
          <cell r="E629">
            <v>1300</v>
          </cell>
          <cell r="F629">
            <v>500</v>
          </cell>
          <cell r="G629">
            <v>156000</v>
          </cell>
          <cell r="H629">
            <v>60000</v>
          </cell>
          <cell r="I629">
            <v>216000</v>
          </cell>
        </row>
        <row r="630">
          <cell r="A630" t="str">
            <v>6.22.1.4</v>
          </cell>
          <cell r="B630" t="str">
            <v>Cable</v>
          </cell>
          <cell r="C630" t="str">
            <v>ea.</v>
          </cell>
          <cell r="D630">
            <v>12000</v>
          </cell>
          <cell r="E630">
            <v>130</v>
          </cell>
          <cell r="F630">
            <v>50</v>
          </cell>
          <cell r="G630">
            <v>1560000</v>
          </cell>
          <cell r="H630">
            <v>600000</v>
          </cell>
          <cell r="I630">
            <v>2160000</v>
          </cell>
        </row>
        <row r="633">
          <cell r="A633" t="str">
            <v>6.23.1.1</v>
          </cell>
          <cell r="B633" t="str">
            <v>FENCE INTRUSION SYSTEM FOR 7 KM CT</v>
          </cell>
          <cell r="C633" t="str">
            <v>ea.</v>
          </cell>
          <cell r="D633">
            <v>1</v>
          </cell>
          <cell r="G633">
            <v>1262000</v>
          </cell>
          <cell r="H633">
            <v>393500</v>
          </cell>
          <cell r="I633">
            <v>1655500</v>
          </cell>
        </row>
        <row r="634">
          <cell r="A634" t="str">
            <v>6.23.1.1</v>
          </cell>
          <cell r="B634" t="str">
            <v>Base Station</v>
          </cell>
          <cell r="C634" t="str">
            <v>ea.</v>
          </cell>
          <cell r="D634">
            <v>1</v>
          </cell>
          <cell r="E634">
            <v>23000</v>
          </cell>
          <cell r="F634">
            <v>1500</v>
          </cell>
          <cell r="G634">
            <v>23000</v>
          </cell>
          <cell r="H634">
            <v>1500</v>
          </cell>
          <cell r="I634">
            <v>24500</v>
          </cell>
        </row>
        <row r="635">
          <cell r="A635" t="str">
            <v>6.23.1.2</v>
          </cell>
          <cell r="B635" t="str">
            <v>Controller</v>
          </cell>
          <cell r="C635" t="str">
            <v>ea.</v>
          </cell>
          <cell r="D635">
            <v>14</v>
          </cell>
          <cell r="E635">
            <v>17000</v>
          </cell>
          <cell r="F635">
            <v>500</v>
          </cell>
          <cell r="G635">
            <v>238000</v>
          </cell>
          <cell r="H635">
            <v>7000</v>
          </cell>
          <cell r="I635">
            <v>245000</v>
          </cell>
        </row>
        <row r="636">
          <cell r="A636" t="str">
            <v>6.23.1.3</v>
          </cell>
          <cell r="B636" t="str">
            <v>Sensors</v>
          </cell>
          <cell r="C636" t="str">
            <v>ea.</v>
          </cell>
          <cell r="D636">
            <v>70</v>
          </cell>
          <cell r="E636">
            <v>1300</v>
          </cell>
          <cell r="F636">
            <v>500</v>
          </cell>
          <cell r="G636">
            <v>91000</v>
          </cell>
          <cell r="H636">
            <v>35000</v>
          </cell>
          <cell r="I636">
            <v>126000</v>
          </cell>
        </row>
        <row r="637">
          <cell r="A637" t="str">
            <v>6.23.1.4</v>
          </cell>
          <cell r="B637" t="str">
            <v>Cable</v>
          </cell>
          <cell r="C637" t="str">
            <v>ea.</v>
          </cell>
          <cell r="D637">
            <v>7000</v>
          </cell>
          <cell r="E637">
            <v>130</v>
          </cell>
          <cell r="F637">
            <v>50</v>
          </cell>
          <cell r="G637">
            <v>910000</v>
          </cell>
          <cell r="H637">
            <v>350000</v>
          </cell>
          <cell r="I637">
            <v>1260000</v>
          </cell>
        </row>
        <row r="640">
          <cell r="A640" t="str">
            <v>6.24.1.1</v>
          </cell>
          <cell r="B640" t="str">
            <v>FENCE INTRUSION SYSTEM FOR 3 KM MB</v>
          </cell>
          <cell r="C640" t="str">
            <v>ea.</v>
          </cell>
          <cell r="D640">
            <v>1</v>
          </cell>
          <cell r="G640">
            <v>554000</v>
          </cell>
          <cell r="H640">
            <v>169500</v>
          </cell>
          <cell r="I640">
            <v>723500</v>
          </cell>
        </row>
        <row r="641">
          <cell r="A641" t="str">
            <v>6.24.1.1</v>
          </cell>
          <cell r="B641" t="str">
            <v>Base Station</v>
          </cell>
          <cell r="C641" t="str">
            <v>ea.</v>
          </cell>
          <cell r="D641">
            <v>1</v>
          </cell>
          <cell r="E641">
            <v>23000</v>
          </cell>
          <cell r="F641">
            <v>1500</v>
          </cell>
          <cell r="G641">
            <v>23000</v>
          </cell>
          <cell r="H641">
            <v>1500</v>
          </cell>
          <cell r="I641">
            <v>24500</v>
          </cell>
        </row>
        <row r="642">
          <cell r="A642" t="str">
            <v>6.24.1.2</v>
          </cell>
          <cell r="B642" t="str">
            <v>Controller</v>
          </cell>
          <cell r="C642" t="str">
            <v>ea.</v>
          </cell>
          <cell r="D642">
            <v>6</v>
          </cell>
          <cell r="E642">
            <v>17000</v>
          </cell>
          <cell r="F642">
            <v>500</v>
          </cell>
          <cell r="G642">
            <v>102000</v>
          </cell>
          <cell r="H642">
            <v>3000</v>
          </cell>
          <cell r="I642">
            <v>105000</v>
          </cell>
        </row>
        <row r="643">
          <cell r="A643" t="str">
            <v>6.24.1.3</v>
          </cell>
          <cell r="B643" t="str">
            <v>Sensors</v>
          </cell>
          <cell r="C643" t="str">
            <v>ea.</v>
          </cell>
          <cell r="D643">
            <v>30</v>
          </cell>
          <cell r="E643">
            <v>1300</v>
          </cell>
          <cell r="F643">
            <v>500</v>
          </cell>
          <cell r="G643">
            <v>39000</v>
          </cell>
          <cell r="H643">
            <v>15000</v>
          </cell>
          <cell r="I643">
            <v>54000</v>
          </cell>
        </row>
        <row r="644">
          <cell r="A644" t="str">
            <v>6.24.1.4</v>
          </cell>
          <cell r="B644" t="str">
            <v>Cable</v>
          </cell>
          <cell r="C644" t="str">
            <v>ea.</v>
          </cell>
          <cell r="D644">
            <v>3000</v>
          </cell>
          <cell r="E644">
            <v>130</v>
          </cell>
          <cell r="F644">
            <v>50</v>
          </cell>
          <cell r="G644">
            <v>390000</v>
          </cell>
          <cell r="H644">
            <v>150000</v>
          </cell>
          <cell r="I644">
            <v>540000</v>
          </cell>
        </row>
        <row r="647">
          <cell r="A647" t="str">
            <v>6.25.1.1</v>
          </cell>
          <cell r="B647" t="str">
            <v>FENCE INTRUSION SYSTEM FOR 5 KM PE</v>
          </cell>
          <cell r="C647" t="str">
            <v>ea.</v>
          </cell>
          <cell r="D647">
            <v>1</v>
          </cell>
          <cell r="G647">
            <v>908000</v>
          </cell>
          <cell r="H647">
            <v>281500</v>
          </cell>
          <cell r="I647">
            <v>1189500</v>
          </cell>
        </row>
        <row r="648">
          <cell r="A648" t="str">
            <v>6.25.1.1</v>
          </cell>
          <cell r="B648" t="str">
            <v>Base Station</v>
          </cell>
          <cell r="C648" t="str">
            <v>ea.</v>
          </cell>
          <cell r="D648">
            <v>1</v>
          </cell>
          <cell r="E648">
            <v>23000</v>
          </cell>
          <cell r="F648">
            <v>1500</v>
          </cell>
          <cell r="G648">
            <v>23000</v>
          </cell>
          <cell r="H648">
            <v>1500</v>
          </cell>
          <cell r="I648">
            <v>24500</v>
          </cell>
        </row>
        <row r="649">
          <cell r="A649" t="str">
            <v>6.25.1.2</v>
          </cell>
          <cell r="B649" t="str">
            <v>Controller</v>
          </cell>
          <cell r="C649" t="str">
            <v>ea.</v>
          </cell>
          <cell r="D649">
            <v>10</v>
          </cell>
          <cell r="E649">
            <v>17000</v>
          </cell>
          <cell r="F649">
            <v>500</v>
          </cell>
          <cell r="G649">
            <v>170000</v>
          </cell>
          <cell r="H649">
            <v>5000</v>
          </cell>
          <cell r="I649">
            <v>175000</v>
          </cell>
        </row>
        <row r="650">
          <cell r="A650" t="str">
            <v>6.25.1.3</v>
          </cell>
          <cell r="B650" t="str">
            <v>Sensors</v>
          </cell>
          <cell r="C650" t="str">
            <v>ea.</v>
          </cell>
          <cell r="D650">
            <v>50</v>
          </cell>
          <cell r="E650">
            <v>1300</v>
          </cell>
          <cell r="F650">
            <v>500</v>
          </cell>
          <cell r="G650">
            <v>65000</v>
          </cell>
          <cell r="H650">
            <v>25000</v>
          </cell>
          <cell r="I650">
            <v>90000</v>
          </cell>
        </row>
        <row r="651">
          <cell r="A651" t="str">
            <v>6.25.1.4</v>
          </cell>
          <cell r="B651" t="str">
            <v>Cable</v>
          </cell>
          <cell r="C651" t="str">
            <v>ea.</v>
          </cell>
          <cell r="D651">
            <v>5000</v>
          </cell>
          <cell r="E651">
            <v>130</v>
          </cell>
          <cell r="F651">
            <v>50</v>
          </cell>
          <cell r="G651">
            <v>650000</v>
          </cell>
          <cell r="H651">
            <v>250000</v>
          </cell>
          <cell r="I651">
            <v>900000</v>
          </cell>
        </row>
        <row r="654">
          <cell r="A654" t="str">
            <v>6.26.1.1</v>
          </cell>
          <cell r="B654" t="str">
            <v>FENCE INTRUSION SYSTEM FOR 21 KM DB</v>
          </cell>
          <cell r="C654" t="str">
            <v>ea.</v>
          </cell>
          <cell r="D654">
            <v>1</v>
          </cell>
          <cell r="G654">
            <v>3740000</v>
          </cell>
          <cell r="H654">
            <v>1177500</v>
          </cell>
          <cell r="I654">
            <v>4917500</v>
          </cell>
        </row>
        <row r="655">
          <cell r="A655" t="str">
            <v>6.26.1.1</v>
          </cell>
          <cell r="B655" t="str">
            <v>Base Station</v>
          </cell>
          <cell r="C655" t="str">
            <v>ea.</v>
          </cell>
          <cell r="D655">
            <v>1</v>
          </cell>
          <cell r="E655">
            <v>23000</v>
          </cell>
          <cell r="F655">
            <v>1500</v>
          </cell>
          <cell r="G655">
            <v>23000</v>
          </cell>
          <cell r="H655">
            <v>1500</v>
          </cell>
          <cell r="I655">
            <v>24500</v>
          </cell>
        </row>
        <row r="656">
          <cell r="A656" t="str">
            <v>6.26.1.2</v>
          </cell>
          <cell r="B656" t="str">
            <v>Controller</v>
          </cell>
          <cell r="C656" t="str">
            <v>ea.</v>
          </cell>
          <cell r="D656">
            <v>42</v>
          </cell>
          <cell r="E656">
            <v>17000</v>
          </cell>
          <cell r="F656">
            <v>500</v>
          </cell>
          <cell r="G656">
            <v>714000</v>
          </cell>
          <cell r="H656">
            <v>21000</v>
          </cell>
          <cell r="I656">
            <v>735000</v>
          </cell>
        </row>
        <row r="657">
          <cell r="A657" t="str">
            <v>6.26.1.3</v>
          </cell>
          <cell r="B657" t="str">
            <v>Sensors</v>
          </cell>
          <cell r="C657" t="str">
            <v>ea.</v>
          </cell>
          <cell r="D657">
            <v>210</v>
          </cell>
          <cell r="E657">
            <v>1300</v>
          </cell>
          <cell r="F657">
            <v>500</v>
          </cell>
          <cell r="G657">
            <v>273000</v>
          </cell>
          <cell r="H657">
            <v>105000</v>
          </cell>
          <cell r="I657">
            <v>378000</v>
          </cell>
        </row>
        <row r="658">
          <cell r="A658" t="str">
            <v>6.26.1.4</v>
          </cell>
          <cell r="B658" t="str">
            <v>Cable</v>
          </cell>
          <cell r="C658" t="str">
            <v>ea.</v>
          </cell>
          <cell r="D658">
            <v>21000</v>
          </cell>
          <cell r="E658">
            <v>130</v>
          </cell>
          <cell r="F658">
            <v>50</v>
          </cell>
          <cell r="G658">
            <v>2730000</v>
          </cell>
          <cell r="H658">
            <v>1050000</v>
          </cell>
          <cell r="I658">
            <v>3780000</v>
          </cell>
        </row>
        <row r="661">
          <cell r="A661" t="str">
            <v>6.27.1.1</v>
          </cell>
          <cell r="B661" t="str">
            <v>FENCE INTRUSION SYSTEM FOR 4 KM RB</v>
          </cell>
          <cell r="C661" t="str">
            <v>ea.</v>
          </cell>
          <cell r="D661">
            <v>1</v>
          </cell>
          <cell r="G661">
            <v>731000</v>
          </cell>
          <cell r="H661">
            <v>225500</v>
          </cell>
          <cell r="I661">
            <v>956500</v>
          </cell>
        </row>
        <row r="662">
          <cell r="A662" t="str">
            <v>6.27.1.1</v>
          </cell>
          <cell r="B662" t="str">
            <v>Base Station</v>
          </cell>
          <cell r="C662" t="str">
            <v>ea.</v>
          </cell>
          <cell r="D662">
            <v>1</v>
          </cell>
          <cell r="E662">
            <v>23000</v>
          </cell>
          <cell r="F662">
            <v>1500</v>
          </cell>
          <cell r="G662">
            <v>23000</v>
          </cell>
          <cell r="H662">
            <v>1500</v>
          </cell>
          <cell r="I662">
            <v>24500</v>
          </cell>
        </row>
        <row r="663">
          <cell r="A663" t="str">
            <v>6.27.1.2</v>
          </cell>
          <cell r="B663" t="str">
            <v>Controller</v>
          </cell>
          <cell r="C663" t="str">
            <v>ea.</v>
          </cell>
          <cell r="D663">
            <v>8</v>
          </cell>
          <cell r="E663">
            <v>17000</v>
          </cell>
          <cell r="F663">
            <v>500</v>
          </cell>
          <cell r="G663">
            <v>136000</v>
          </cell>
          <cell r="H663">
            <v>4000</v>
          </cell>
          <cell r="I663">
            <v>140000</v>
          </cell>
        </row>
        <row r="664">
          <cell r="A664" t="str">
            <v>6.27.1.3</v>
          </cell>
          <cell r="B664" t="str">
            <v>Sensors</v>
          </cell>
          <cell r="C664" t="str">
            <v>ea.</v>
          </cell>
          <cell r="D664">
            <v>40</v>
          </cell>
          <cell r="E664">
            <v>1300</v>
          </cell>
          <cell r="F664">
            <v>500</v>
          </cell>
          <cell r="G664">
            <v>52000</v>
          </cell>
          <cell r="H664">
            <v>20000</v>
          </cell>
          <cell r="I664">
            <v>72000</v>
          </cell>
        </row>
        <row r="665">
          <cell r="A665" t="str">
            <v>6.27.1.4</v>
          </cell>
          <cell r="B665" t="str">
            <v>Cable</v>
          </cell>
          <cell r="C665" t="str">
            <v>ea.</v>
          </cell>
          <cell r="D665">
            <v>4000</v>
          </cell>
          <cell r="E665">
            <v>130</v>
          </cell>
          <cell r="F665">
            <v>50</v>
          </cell>
          <cell r="G665">
            <v>520000</v>
          </cell>
          <cell r="H665">
            <v>200000</v>
          </cell>
          <cell r="I665">
            <v>720000</v>
          </cell>
        </row>
        <row r="668">
          <cell r="A668" t="str">
            <v>6.28.1.1</v>
          </cell>
          <cell r="B668" t="str">
            <v>FENCE INTRUSION SYSTEM FOR 2 KM EL</v>
          </cell>
          <cell r="C668" t="str">
            <v>ea.</v>
          </cell>
          <cell r="D668">
            <v>1</v>
          </cell>
          <cell r="G668">
            <v>377000</v>
          </cell>
          <cell r="H668">
            <v>113500</v>
          </cell>
          <cell r="I668">
            <v>490500</v>
          </cell>
        </row>
        <row r="669">
          <cell r="A669" t="str">
            <v>6.28.1.1</v>
          </cell>
          <cell r="B669" t="str">
            <v>Base Station</v>
          </cell>
          <cell r="C669" t="str">
            <v>ea.</v>
          </cell>
          <cell r="D669">
            <v>1</v>
          </cell>
          <cell r="E669">
            <v>23000</v>
          </cell>
          <cell r="F669">
            <v>1500</v>
          </cell>
          <cell r="G669">
            <v>23000</v>
          </cell>
          <cell r="H669">
            <v>1500</v>
          </cell>
          <cell r="I669">
            <v>24500</v>
          </cell>
        </row>
        <row r="670">
          <cell r="A670" t="str">
            <v>6.28.1.2</v>
          </cell>
          <cell r="B670" t="str">
            <v>Controller</v>
          </cell>
          <cell r="C670" t="str">
            <v>ea.</v>
          </cell>
          <cell r="D670">
            <v>4</v>
          </cell>
          <cell r="E670">
            <v>17000</v>
          </cell>
          <cell r="F670">
            <v>500</v>
          </cell>
          <cell r="G670">
            <v>68000</v>
          </cell>
          <cell r="H670">
            <v>2000</v>
          </cell>
          <cell r="I670">
            <v>70000</v>
          </cell>
        </row>
        <row r="671">
          <cell r="A671" t="str">
            <v>6.28.1.3</v>
          </cell>
          <cell r="B671" t="str">
            <v>Sensors</v>
          </cell>
          <cell r="C671" t="str">
            <v>ea.</v>
          </cell>
          <cell r="D671">
            <v>20</v>
          </cell>
          <cell r="E671">
            <v>1300</v>
          </cell>
          <cell r="F671">
            <v>500</v>
          </cell>
          <cell r="G671">
            <v>26000</v>
          </cell>
          <cell r="H671">
            <v>10000</v>
          </cell>
          <cell r="I671">
            <v>36000</v>
          </cell>
        </row>
        <row r="672">
          <cell r="A672" t="str">
            <v>6.28.1.4</v>
          </cell>
          <cell r="B672" t="str">
            <v>Cable</v>
          </cell>
          <cell r="C672" t="str">
            <v>ea.</v>
          </cell>
          <cell r="D672">
            <v>2000</v>
          </cell>
          <cell r="E672">
            <v>130</v>
          </cell>
          <cell r="F672">
            <v>50</v>
          </cell>
          <cell r="G672">
            <v>260000</v>
          </cell>
          <cell r="H672">
            <v>100000</v>
          </cell>
          <cell r="I672">
            <v>360000</v>
          </cell>
        </row>
        <row r="676">
          <cell r="A676">
            <v>7</v>
          </cell>
          <cell r="B676" t="str">
            <v>COMMUNICATION</v>
          </cell>
        </row>
        <row r="677">
          <cell r="A677" t="str">
            <v>7.1.1.0</v>
          </cell>
          <cell r="B677" t="str">
            <v>TELEPHONE SYSTEM</v>
          </cell>
          <cell r="C677" t="str">
            <v>ea.</v>
          </cell>
          <cell r="D677">
            <v>1</v>
          </cell>
          <cell r="G677">
            <v>1993625</v>
          </cell>
          <cell r="H677">
            <v>21750</v>
          </cell>
          <cell r="I677">
            <v>2015375</v>
          </cell>
        </row>
        <row r="678">
          <cell r="A678" t="str">
            <v>7.1.1.1</v>
          </cell>
          <cell r="B678" t="str">
            <v>PABX Normal</v>
          </cell>
          <cell r="C678" t="str">
            <v>ea.</v>
          </cell>
          <cell r="D678">
            <v>1</v>
          </cell>
          <cell r="E678">
            <v>500000</v>
          </cell>
          <cell r="F678">
            <v>3000</v>
          </cell>
          <cell r="G678">
            <v>500000</v>
          </cell>
          <cell r="H678">
            <v>3000</v>
          </cell>
          <cell r="I678">
            <v>503000</v>
          </cell>
        </row>
        <row r="679">
          <cell r="A679" t="str">
            <v>7.1.1.2</v>
          </cell>
          <cell r="B679" t="str">
            <v>TELEPHONE INSTRUMENT</v>
          </cell>
          <cell r="C679" t="str">
            <v>ea.</v>
          </cell>
          <cell r="D679">
            <v>1</v>
          </cell>
          <cell r="E679">
            <v>625</v>
          </cell>
          <cell r="F679">
            <v>250</v>
          </cell>
          <cell r="G679">
            <v>625</v>
          </cell>
          <cell r="H679">
            <v>250</v>
          </cell>
          <cell r="I679">
            <v>875</v>
          </cell>
        </row>
        <row r="680">
          <cell r="A680" t="str">
            <v>7.1.1.3</v>
          </cell>
          <cell r="B680" t="str">
            <v>IP PABX</v>
          </cell>
          <cell r="C680" t="str">
            <v>ea.</v>
          </cell>
          <cell r="D680">
            <v>1</v>
          </cell>
          <cell r="E680">
            <v>600000</v>
          </cell>
          <cell r="F680">
            <v>3000</v>
          </cell>
          <cell r="G680">
            <v>600000</v>
          </cell>
          <cell r="H680">
            <v>3000</v>
          </cell>
          <cell r="I680">
            <v>603000</v>
          </cell>
        </row>
        <row r="681">
          <cell r="A681" t="str">
            <v>7.1.1.4</v>
          </cell>
          <cell r="B681" t="str">
            <v>TOTAL IP PABX (INCLUDED IN NETWORK SWITCH)</v>
          </cell>
          <cell r="C681" t="str">
            <v>ea.</v>
          </cell>
          <cell r="D681">
            <v>1</v>
          </cell>
          <cell r="E681">
            <v>800000</v>
          </cell>
          <cell r="F681">
            <v>15000</v>
          </cell>
          <cell r="G681">
            <v>800000</v>
          </cell>
          <cell r="H681">
            <v>15000</v>
          </cell>
          <cell r="I681">
            <v>815000</v>
          </cell>
        </row>
        <row r="682">
          <cell r="A682" t="str">
            <v>7.1.1.5</v>
          </cell>
          <cell r="B682" t="str">
            <v>TELEPHONE IP INSTRUMENT</v>
          </cell>
          <cell r="C682" t="str">
            <v>ea.</v>
          </cell>
          <cell r="D682">
            <v>1</v>
          </cell>
          <cell r="E682">
            <v>3000</v>
          </cell>
          <cell r="F682">
            <v>250</v>
          </cell>
          <cell r="G682">
            <v>3000</v>
          </cell>
          <cell r="H682">
            <v>250</v>
          </cell>
          <cell r="I682">
            <v>3250</v>
          </cell>
        </row>
        <row r="683">
          <cell r="A683" t="str">
            <v>7.1.1.7</v>
          </cell>
          <cell r="B683" t="str">
            <v>PABX SOFTWARE AND CONFIGURATION</v>
          </cell>
          <cell r="C683" t="str">
            <v>ea.</v>
          </cell>
          <cell r="D683">
            <v>1</v>
          </cell>
          <cell r="E683">
            <v>90000</v>
          </cell>
          <cell r="F683">
            <v>250</v>
          </cell>
          <cell r="G683">
            <v>90000</v>
          </cell>
          <cell r="H683">
            <v>250</v>
          </cell>
          <cell r="I683">
            <v>90250</v>
          </cell>
        </row>
        <row r="686">
          <cell r="A686" t="str">
            <v>7.2.1.0</v>
          </cell>
          <cell r="B686" t="str">
            <v>INTERCOM SYSTEM</v>
          </cell>
          <cell r="C686" t="str">
            <v>ea.</v>
          </cell>
          <cell r="D686">
            <v>1</v>
          </cell>
          <cell r="G686">
            <v>14900</v>
          </cell>
          <cell r="H686">
            <v>2800</v>
          </cell>
          <cell r="I686">
            <v>17700</v>
          </cell>
        </row>
        <row r="687">
          <cell r="A687" t="str">
            <v>7.2.1.1</v>
          </cell>
          <cell r="B687" t="str">
            <v>MASTER STATION 50 CH</v>
          </cell>
          <cell r="C687" t="str">
            <v>ea.</v>
          </cell>
          <cell r="D687">
            <v>1</v>
          </cell>
          <cell r="E687">
            <v>14000</v>
          </cell>
          <cell r="F687">
            <v>2500</v>
          </cell>
          <cell r="G687">
            <v>14000</v>
          </cell>
          <cell r="H687">
            <v>2500</v>
          </cell>
          <cell r="I687">
            <v>16500</v>
          </cell>
        </row>
        <row r="688">
          <cell r="A688" t="str">
            <v>7.2.1.2</v>
          </cell>
          <cell r="B688" t="str">
            <v>FIELD UNIT INTERCOM</v>
          </cell>
          <cell r="C688" t="str">
            <v>ea.</v>
          </cell>
          <cell r="D688">
            <v>1</v>
          </cell>
          <cell r="E688">
            <v>900</v>
          </cell>
          <cell r="F688">
            <v>300</v>
          </cell>
          <cell r="G688">
            <v>900</v>
          </cell>
          <cell r="H688">
            <v>300</v>
          </cell>
          <cell r="I688">
            <v>1200</v>
          </cell>
        </row>
        <row r="691">
          <cell r="A691" t="str">
            <v>7.3.1.0</v>
          </cell>
          <cell r="B691" t="str">
            <v>RADIO SYSTEM</v>
          </cell>
          <cell r="C691" t="str">
            <v>ea.</v>
          </cell>
          <cell r="D691">
            <v>1</v>
          </cell>
          <cell r="G691">
            <v>48400</v>
          </cell>
          <cell r="H691">
            <v>3300</v>
          </cell>
          <cell r="I691">
            <v>51700</v>
          </cell>
        </row>
        <row r="692">
          <cell r="A692" t="str">
            <v>7.3.1.1</v>
          </cell>
          <cell r="B692" t="str">
            <v>RADIO MASTER STATION  INCLUDING ANTENNA</v>
          </cell>
          <cell r="C692" t="str">
            <v>ea.</v>
          </cell>
          <cell r="D692">
            <v>1</v>
          </cell>
          <cell r="E692">
            <v>12000</v>
          </cell>
          <cell r="F692">
            <v>3000</v>
          </cell>
          <cell r="G692">
            <v>12000</v>
          </cell>
          <cell r="H692">
            <v>3000</v>
          </cell>
          <cell r="I692">
            <v>15000</v>
          </cell>
        </row>
        <row r="693">
          <cell r="A693" t="str">
            <v>7.3.1.2</v>
          </cell>
          <cell r="B693" t="str">
            <v xml:space="preserve">RADIO FIELD UNIT </v>
          </cell>
          <cell r="C693" t="str">
            <v>ea.</v>
          </cell>
          <cell r="D693">
            <v>1</v>
          </cell>
          <cell r="E693">
            <v>4500</v>
          </cell>
          <cell r="F693">
            <v>300</v>
          </cell>
          <cell r="G693">
            <v>4500</v>
          </cell>
          <cell r="H693">
            <v>300</v>
          </cell>
          <cell r="I693">
            <v>4800</v>
          </cell>
        </row>
        <row r="694">
          <cell r="A694" t="str">
            <v>7.3.1.3</v>
          </cell>
          <cell r="B694" t="str">
            <v>RADIO BATTERIES</v>
          </cell>
          <cell r="C694" t="str">
            <v>ea.</v>
          </cell>
          <cell r="D694">
            <v>1</v>
          </cell>
          <cell r="E694">
            <v>600</v>
          </cell>
          <cell r="F694">
            <v>0</v>
          </cell>
          <cell r="G694">
            <v>600</v>
          </cell>
          <cell r="H694">
            <v>0</v>
          </cell>
          <cell r="I694">
            <v>600</v>
          </cell>
        </row>
        <row r="695">
          <cell r="A695" t="str">
            <v>7.3.1.4</v>
          </cell>
          <cell r="B695" t="str">
            <v>RADIO BAGS</v>
          </cell>
          <cell r="C695" t="str">
            <v>ea.</v>
          </cell>
          <cell r="D695">
            <v>1</v>
          </cell>
          <cell r="E695">
            <v>800</v>
          </cell>
          <cell r="F695">
            <v>0</v>
          </cell>
          <cell r="G695">
            <v>800</v>
          </cell>
          <cell r="H695">
            <v>0</v>
          </cell>
          <cell r="I695">
            <v>800</v>
          </cell>
        </row>
        <row r="696">
          <cell r="A696" t="str">
            <v>7.3.1.5</v>
          </cell>
          <cell r="B696" t="str">
            <v>RADIO CHARGER</v>
          </cell>
          <cell r="C696" t="str">
            <v>ea.</v>
          </cell>
          <cell r="D696">
            <v>1</v>
          </cell>
          <cell r="E696">
            <v>2500</v>
          </cell>
          <cell r="F696">
            <v>0</v>
          </cell>
          <cell r="G696">
            <v>2500</v>
          </cell>
          <cell r="H696">
            <v>0</v>
          </cell>
          <cell r="I696">
            <v>2500</v>
          </cell>
        </row>
        <row r="697">
          <cell r="A697" t="str">
            <v>7.3.1.6</v>
          </cell>
          <cell r="B697" t="str">
            <v>RADIO PROGRAMMING SOFTWARE</v>
          </cell>
          <cell r="C697" t="str">
            <v>ea.</v>
          </cell>
          <cell r="D697">
            <v>1</v>
          </cell>
          <cell r="E697">
            <v>3000</v>
          </cell>
          <cell r="F697">
            <v>0</v>
          </cell>
          <cell r="G697">
            <v>3000</v>
          </cell>
          <cell r="H697">
            <v>0</v>
          </cell>
          <cell r="I697">
            <v>3000</v>
          </cell>
        </row>
        <row r="698">
          <cell r="A698" t="str">
            <v>7.3.1.7</v>
          </cell>
          <cell r="B698" t="str">
            <v>RADIO INTERFACING TO PABX</v>
          </cell>
          <cell r="C698" t="str">
            <v>ea.</v>
          </cell>
          <cell r="D698">
            <v>1</v>
          </cell>
          <cell r="E698">
            <v>25000</v>
          </cell>
          <cell r="F698">
            <v>0</v>
          </cell>
          <cell r="G698">
            <v>25000</v>
          </cell>
          <cell r="H698">
            <v>0</v>
          </cell>
          <cell r="I698">
            <v>25000</v>
          </cell>
        </row>
        <row r="701">
          <cell r="A701" t="str">
            <v>7.4.1.0</v>
          </cell>
          <cell r="B701" t="str">
            <v>IPS IT NETWORK SECURITY SOFTWARE</v>
          </cell>
          <cell r="C701" t="str">
            <v>ea.</v>
          </cell>
          <cell r="D701">
            <v>1</v>
          </cell>
          <cell r="G701">
            <v>447000</v>
          </cell>
          <cell r="H701">
            <v>9000</v>
          </cell>
          <cell r="I701">
            <v>456000</v>
          </cell>
        </row>
        <row r="702">
          <cell r="A702" t="str">
            <v>7.4.1.1</v>
          </cell>
          <cell r="B702" t="str">
            <v>IPS IT NETWORK SECURITY</v>
          </cell>
          <cell r="C702" t="str">
            <v>ea.</v>
          </cell>
          <cell r="D702">
            <v>1</v>
          </cell>
          <cell r="E702">
            <v>447000</v>
          </cell>
          <cell r="F702">
            <v>9000</v>
          </cell>
          <cell r="G702">
            <v>447000</v>
          </cell>
          <cell r="H702">
            <v>9000</v>
          </cell>
          <cell r="I702">
            <v>456000</v>
          </cell>
        </row>
        <row r="705">
          <cell r="A705" t="str">
            <v>7.5.1.0</v>
          </cell>
          <cell r="B705" t="str">
            <v>FIREWALL IT NETWORK SOFTWARE</v>
          </cell>
          <cell r="C705" t="str">
            <v>ea.</v>
          </cell>
          <cell r="D705">
            <v>1</v>
          </cell>
          <cell r="G705">
            <v>99000</v>
          </cell>
          <cell r="H705">
            <v>3000</v>
          </cell>
          <cell r="I705">
            <v>102000</v>
          </cell>
        </row>
        <row r="706">
          <cell r="A706" t="str">
            <v>7.5.1.1</v>
          </cell>
          <cell r="B706" t="str">
            <v>FIREWALL IT NETWORK SOFTWARE</v>
          </cell>
          <cell r="C706" t="str">
            <v>ea.</v>
          </cell>
          <cell r="D706">
            <v>1</v>
          </cell>
          <cell r="E706">
            <v>99000</v>
          </cell>
          <cell r="F706">
            <v>3000</v>
          </cell>
          <cell r="G706">
            <v>99000</v>
          </cell>
          <cell r="H706">
            <v>3000</v>
          </cell>
          <cell r="I706">
            <v>102000</v>
          </cell>
        </row>
        <row r="709">
          <cell r="A709" t="str">
            <v>7.6.1.0</v>
          </cell>
          <cell r="B709" t="str">
            <v>PROXY IT NETWORK SOFTWARE</v>
          </cell>
          <cell r="C709" t="str">
            <v>ea.</v>
          </cell>
          <cell r="D709">
            <v>1</v>
          </cell>
          <cell r="G709">
            <v>144000</v>
          </cell>
          <cell r="H709">
            <v>12000</v>
          </cell>
          <cell r="I709">
            <v>156000</v>
          </cell>
        </row>
        <row r="710">
          <cell r="A710" t="str">
            <v>7.6.1.1</v>
          </cell>
          <cell r="B710" t="str">
            <v>PROXY IT NETWORK SOFTWARE</v>
          </cell>
          <cell r="C710" t="str">
            <v>ea.</v>
          </cell>
          <cell r="D710">
            <v>1</v>
          </cell>
          <cell r="E710">
            <v>144000</v>
          </cell>
          <cell r="F710">
            <v>12000</v>
          </cell>
          <cell r="G710">
            <v>144000</v>
          </cell>
          <cell r="H710">
            <v>12000</v>
          </cell>
          <cell r="I710">
            <v>156000</v>
          </cell>
        </row>
        <row r="713">
          <cell r="A713" t="str">
            <v>7.7.1.0</v>
          </cell>
          <cell r="B713" t="str">
            <v>WEB FILTER IT NETWORK SOFTWARE</v>
          </cell>
          <cell r="C713" t="str">
            <v>ea.</v>
          </cell>
          <cell r="D713">
            <v>1</v>
          </cell>
          <cell r="G713">
            <v>30000</v>
          </cell>
          <cell r="H713">
            <v>9000</v>
          </cell>
          <cell r="I713">
            <v>39000</v>
          </cell>
        </row>
        <row r="714">
          <cell r="A714" t="str">
            <v>7.7.1.1</v>
          </cell>
          <cell r="B714" t="str">
            <v>WEB FILTER IT NETWORK SOFTWARE</v>
          </cell>
          <cell r="C714" t="str">
            <v>ea.</v>
          </cell>
          <cell r="D714">
            <v>1</v>
          </cell>
          <cell r="E714">
            <v>30000</v>
          </cell>
          <cell r="F714">
            <v>9000</v>
          </cell>
          <cell r="G714">
            <v>30000</v>
          </cell>
          <cell r="H714">
            <v>9000</v>
          </cell>
          <cell r="I714">
            <v>39000</v>
          </cell>
        </row>
        <row r="717">
          <cell r="A717" t="str">
            <v>7.8.1.0</v>
          </cell>
          <cell r="B717" t="str">
            <v>ANTI VIRUS, ANTI SPYWARE IT NETWORK SOFTWARE</v>
          </cell>
          <cell r="C717" t="str">
            <v>ea.</v>
          </cell>
          <cell r="D717">
            <v>1</v>
          </cell>
          <cell r="G717">
            <v>83000</v>
          </cell>
          <cell r="H717">
            <v>5000</v>
          </cell>
          <cell r="I717">
            <v>88000</v>
          </cell>
        </row>
        <row r="718">
          <cell r="A718" t="str">
            <v>7.8.1.1</v>
          </cell>
          <cell r="B718" t="str">
            <v>ANTI VIRUS, ANTI SPYWARE IT NETWORK SOFTWARE</v>
          </cell>
          <cell r="C718" t="str">
            <v>ea.</v>
          </cell>
          <cell r="D718">
            <v>1</v>
          </cell>
          <cell r="E718">
            <v>83000</v>
          </cell>
          <cell r="F718">
            <v>5000</v>
          </cell>
          <cell r="G718">
            <v>83000</v>
          </cell>
          <cell r="H718">
            <v>5000</v>
          </cell>
          <cell r="I718">
            <v>88000</v>
          </cell>
        </row>
        <row r="721">
          <cell r="A721" t="str">
            <v>7.9.1.0</v>
          </cell>
          <cell r="B721" t="str">
            <v>MAIL FILTERING IT NETWORK SOFTWARE</v>
          </cell>
          <cell r="C721" t="str">
            <v>ea.</v>
          </cell>
          <cell r="D721">
            <v>1</v>
          </cell>
          <cell r="G721">
            <v>49000</v>
          </cell>
          <cell r="H721">
            <v>15000</v>
          </cell>
          <cell r="I721">
            <v>64000</v>
          </cell>
        </row>
        <row r="722">
          <cell r="A722" t="str">
            <v>7.9.1.1</v>
          </cell>
          <cell r="B722" t="str">
            <v>MAIL FILTERING IT NETWORK SOFTWARE</v>
          </cell>
          <cell r="C722" t="str">
            <v>ea.</v>
          </cell>
          <cell r="D722">
            <v>1</v>
          </cell>
          <cell r="E722">
            <v>49000</v>
          </cell>
          <cell r="F722">
            <v>15000</v>
          </cell>
          <cell r="G722">
            <v>49000</v>
          </cell>
          <cell r="H722">
            <v>15000</v>
          </cell>
          <cell r="I722">
            <v>64000</v>
          </cell>
        </row>
        <row r="725">
          <cell r="A725" t="str">
            <v>7.10.1.0</v>
          </cell>
          <cell r="B725" t="str">
            <v xml:space="preserve"> IT NETWORK SOFTWARE MANAGEMENT REPORTING TOOL</v>
          </cell>
          <cell r="C725" t="str">
            <v>ea.</v>
          </cell>
          <cell r="D725">
            <v>1</v>
          </cell>
          <cell r="G725">
            <v>94000</v>
          </cell>
          <cell r="H725">
            <v>6000</v>
          </cell>
          <cell r="I725">
            <v>100000</v>
          </cell>
        </row>
        <row r="726">
          <cell r="A726" t="str">
            <v>7.10.1.1</v>
          </cell>
          <cell r="B726" t="str">
            <v>IT NETWORK SOFTWARE MANAGEMENT REPORTING TOOL</v>
          </cell>
          <cell r="C726" t="str">
            <v>ea.</v>
          </cell>
          <cell r="D726">
            <v>1</v>
          </cell>
          <cell r="E726">
            <v>94000</v>
          </cell>
          <cell r="F726">
            <v>6000</v>
          </cell>
          <cell r="G726">
            <v>94000</v>
          </cell>
          <cell r="H726">
            <v>6000</v>
          </cell>
          <cell r="I726">
            <v>100000</v>
          </cell>
        </row>
        <row r="729">
          <cell r="A729" t="str">
            <v>7.11.1.0</v>
          </cell>
          <cell r="B729" t="str">
            <v xml:space="preserve"> IT SOFTWARE LICENSES</v>
          </cell>
          <cell r="C729" t="str">
            <v>ea.</v>
          </cell>
          <cell r="D729">
            <v>1</v>
          </cell>
          <cell r="G729">
            <v>700000</v>
          </cell>
          <cell r="H729">
            <v>6000</v>
          </cell>
          <cell r="I729">
            <v>706000</v>
          </cell>
        </row>
        <row r="730">
          <cell r="A730" t="str">
            <v>7.11.1.1</v>
          </cell>
          <cell r="B730" t="str">
            <v>IT SOFTWARE LICENSES</v>
          </cell>
          <cell r="C730" t="str">
            <v>ea.</v>
          </cell>
          <cell r="D730">
            <v>1</v>
          </cell>
          <cell r="E730">
            <v>700000</v>
          </cell>
          <cell r="F730">
            <v>6000</v>
          </cell>
          <cell r="G730">
            <v>700000</v>
          </cell>
          <cell r="H730">
            <v>6000</v>
          </cell>
          <cell r="I730">
            <v>706000</v>
          </cell>
        </row>
        <row r="733">
          <cell r="A733" t="str">
            <v>7.12.1.0</v>
          </cell>
          <cell r="B733" t="str">
            <v xml:space="preserve"> IT SOFTWARE CONFIGURATION</v>
          </cell>
          <cell r="C733" t="str">
            <v>ea.</v>
          </cell>
          <cell r="D733">
            <v>1</v>
          </cell>
          <cell r="G733">
            <v>400000</v>
          </cell>
          <cell r="H733">
            <v>6000</v>
          </cell>
          <cell r="I733">
            <v>406000</v>
          </cell>
        </row>
        <row r="734">
          <cell r="A734" t="str">
            <v>7.12.1.1</v>
          </cell>
          <cell r="B734" t="str">
            <v>IT SOFTWARE CONFIGURATION</v>
          </cell>
          <cell r="C734" t="str">
            <v>ea.</v>
          </cell>
          <cell r="D734">
            <v>1</v>
          </cell>
          <cell r="E734">
            <v>400000</v>
          </cell>
          <cell r="F734">
            <v>6000</v>
          </cell>
          <cell r="G734">
            <v>400000</v>
          </cell>
          <cell r="H734">
            <v>6000</v>
          </cell>
          <cell r="I734">
            <v>406000</v>
          </cell>
        </row>
        <row r="739">
          <cell r="A739">
            <v>8</v>
          </cell>
          <cell r="B739" t="str">
            <v>MECHANICAL EQUIPMENT</v>
          </cell>
        </row>
        <row r="740">
          <cell r="A740" t="str">
            <v>8.1.1.0</v>
          </cell>
          <cell r="B740" t="str">
            <v>BAGGAGE X-RAY NO 1</v>
          </cell>
          <cell r="C740" t="str">
            <v>ea.</v>
          </cell>
          <cell r="D740">
            <v>1</v>
          </cell>
          <cell r="G740">
            <v>626000</v>
          </cell>
          <cell r="H740">
            <v>7500</v>
          </cell>
          <cell r="I740">
            <v>633500</v>
          </cell>
          <cell r="J740" t="str">
            <v>BAGGAGE X-RAY LARGE</v>
          </cell>
        </row>
        <row r="741">
          <cell r="A741" t="str">
            <v>8.1.1.1</v>
          </cell>
          <cell r="B741" t="str">
            <v>BAGGAGE X-RAY NO 1</v>
          </cell>
          <cell r="C741" t="str">
            <v>ea.</v>
          </cell>
          <cell r="D741">
            <v>1</v>
          </cell>
          <cell r="E741">
            <v>626000</v>
          </cell>
          <cell r="F741">
            <v>7500</v>
          </cell>
          <cell r="G741">
            <v>626000</v>
          </cell>
          <cell r="H741">
            <v>7500</v>
          </cell>
          <cell r="I741">
            <v>633500</v>
          </cell>
        </row>
        <row r="744">
          <cell r="A744" t="str">
            <v>8.1.2.0</v>
          </cell>
          <cell r="B744" t="str">
            <v>METAL DETECTOR</v>
          </cell>
          <cell r="C744" t="str">
            <v>ea.</v>
          </cell>
          <cell r="D744">
            <v>1</v>
          </cell>
          <cell r="G744">
            <v>400000</v>
          </cell>
          <cell r="H744">
            <v>7500</v>
          </cell>
          <cell r="I744">
            <v>407500</v>
          </cell>
        </row>
        <row r="745">
          <cell r="A745" t="str">
            <v>8.1.2.1</v>
          </cell>
          <cell r="B745" t="str">
            <v>METAL DETECTOR</v>
          </cell>
          <cell r="C745" t="str">
            <v>ea.</v>
          </cell>
          <cell r="D745">
            <v>1</v>
          </cell>
          <cell r="E745">
            <v>400000</v>
          </cell>
          <cell r="F745">
            <v>7500</v>
          </cell>
          <cell r="G745">
            <v>400000</v>
          </cell>
          <cell r="H745">
            <v>7500</v>
          </cell>
          <cell r="I745">
            <v>407500</v>
          </cell>
        </row>
        <row r="748">
          <cell r="A748" t="str">
            <v>8.2.1.0</v>
          </cell>
          <cell r="B748" t="str">
            <v>SCANNEX SYSTEM</v>
          </cell>
          <cell r="C748" t="str">
            <v>ea.</v>
          </cell>
          <cell r="D748">
            <v>1</v>
          </cell>
          <cell r="G748">
            <v>6000000</v>
          </cell>
          <cell r="H748">
            <v>300000</v>
          </cell>
          <cell r="I748">
            <v>6300000</v>
          </cell>
          <cell r="J748" t="str">
            <v>SCANNEX</v>
          </cell>
        </row>
        <row r="749">
          <cell r="A749" t="str">
            <v>8.2.1.1</v>
          </cell>
          <cell r="B749" t="str">
            <v>SCANNEX SYSTEM</v>
          </cell>
          <cell r="C749" t="str">
            <v>ea.</v>
          </cell>
          <cell r="D749">
            <v>1</v>
          </cell>
          <cell r="E749">
            <v>6000000</v>
          </cell>
          <cell r="F749">
            <v>300000</v>
          </cell>
          <cell r="G749">
            <v>6000000</v>
          </cell>
          <cell r="H749">
            <v>300000</v>
          </cell>
          <cell r="I749">
            <v>6300000</v>
          </cell>
        </row>
        <row r="752">
          <cell r="A752" t="str">
            <v>8.3.1.0</v>
          </cell>
          <cell r="B752" t="str">
            <v>METAL DETECTOR</v>
          </cell>
          <cell r="C752" t="str">
            <v>ea.</v>
          </cell>
          <cell r="D752">
            <v>1</v>
          </cell>
          <cell r="G752">
            <v>46000</v>
          </cell>
          <cell r="H752">
            <v>3000</v>
          </cell>
          <cell r="I752">
            <v>49000</v>
          </cell>
          <cell r="J752" t="str">
            <v>METAL DETECTOR</v>
          </cell>
        </row>
        <row r="753">
          <cell r="A753" t="str">
            <v>8.3.1.1</v>
          </cell>
          <cell r="B753" t="str">
            <v>METAL DETECTOR</v>
          </cell>
          <cell r="C753" t="str">
            <v>ea.</v>
          </cell>
          <cell r="D753">
            <v>1</v>
          </cell>
          <cell r="E753">
            <v>46000</v>
          </cell>
          <cell r="F753">
            <v>3000</v>
          </cell>
          <cell r="G753">
            <v>46000</v>
          </cell>
          <cell r="H753">
            <v>3000</v>
          </cell>
          <cell r="I753">
            <v>49000</v>
          </cell>
        </row>
        <row r="756">
          <cell r="A756" t="str">
            <v>8.4.1.0</v>
          </cell>
          <cell r="B756" t="str">
            <v>CAT 4 SAFE</v>
          </cell>
          <cell r="C756" t="str">
            <v>ea.</v>
          </cell>
          <cell r="D756">
            <v>1</v>
          </cell>
          <cell r="G756">
            <v>35000</v>
          </cell>
          <cell r="H756">
            <v>6000</v>
          </cell>
          <cell r="I756">
            <v>41000</v>
          </cell>
          <cell r="J756" t="str">
            <v>SAFE</v>
          </cell>
        </row>
        <row r="757">
          <cell r="A757" t="str">
            <v>8.4.1.1</v>
          </cell>
          <cell r="B757" t="str">
            <v>CAT 4 SAFE</v>
          </cell>
          <cell r="C757" t="str">
            <v>ea.</v>
          </cell>
          <cell r="D757">
            <v>1</v>
          </cell>
          <cell r="E757">
            <v>35000</v>
          </cell>
          <cell r="F757">
            <v>6000</v>
          </cell>
          <cell r="G757">
            <v>35000</v>
          </cell>
          <cell r="H757">
            <v>6000</v>
          </cell>
          <cell r="I757">
            <v>41000</v>
          </cell>
        </row>
        <row r="760">
          <cell r="A760" t="str">
            <v>8.5.1.0</v>
          </cell>
          <cell r="B760" t="str">
            <v>CAT 4 VAULT</v>
          </cell>
          <cell r="C760" t="str">
            <v>ea.</v>
          </cell>
          <cell r="D760">
            <v>1</v>
          </cell>
          <cell r="G760">
            <v>45000</v>
          </cell>
          <cell r="H760">
            <v>7000</v>
          </cell>
          <cell r="I760">
            <v>52000</v>
          </cell>
          <cell r="J760" t="str">
            <v>VAULT</v>
          </cell>
        </row>
        <row r="761">
          <cell r="A761" t="str">
            <v>8.5.1.1</v>
          </cell>
          <cell r="B761" t="str">
            <v>CAT 4 VAULT</v>
          </cell>
          <cell r="C761" t="str">
            <v>ea.</v>
          </cell>
          <cell r="D761">
            <v>1</v>
          </cell>
          <cell r="E761">
            <v>45000</v>
          </cell>
          <cell r="F761">
            <v>7000</v>
          </cell>
          <cell r="G761">
            <v>45000</v>
          </cell>
          <cell r="H761">
            <v>7000</v>
          </cell>
          <cell r="I761">
            <v>52000</v>
          </cell>
        </row>
        <row r="764">
          <cell r="A764" t="str">
            <v>8.6.1.0</v>
          </cell>
          <cell r="B764" t="str">
            <v>9 Meter Mounting Mast</v>
          </cell>
          <cell r="C764" t="str">
            <v>ea.</v>
          </cell>
          <cell r="D764">
            <v>1</v>
          </cell>
          <cell r="G764">
            <v>12000</v>
          </cell>
          <cell r="H764">
            <v>3000</v>
          </cell>
          <cell r="I764">
            <v>15000</v>
          </cell>
          <cell r="J764" t="str">
            <v>Mast</v>
          </cell>
        </row>
        <row r="765">
          <cell r="A765" t="str">
            <v>8.6.1.1</v>
          </cell>
          <cell r="B765" t="str">
            <v>9 Meter Mast</v>
          </cell>
          <cell r="C765" t="str">
            <v>ea.</v>
          </cell>
          <cell r="D765">
            <v>1</v>
          </cell>
          <cell r="E765">
            <v>12000</v>
          </cell>
          <cell r="F765">
            <v>3000</v>
          </cell>
          <cell r="G765">
            <v>12000</v>
          </cell>
          <cell r="H765">
            <v>3000</v>
          </cell>
          <cell r="I765">
            <v>15000</v>
          </cell>
        </row>
        <row r="768">
          <cell r="A768" t="str">
            <v>8.7.1.0</v>
          </cell>
          <cell r="B768" t="str">
            <v>3 Meter Mounting Pole</v>
          </cell>
          <cell r="C768" t="str">
            <v>ea.</v>
          </cell>
          <cell r="D768">
            <v>1</v>
          </cell>
          <cell r="G768">
            <v>1200</v>
          </cell>
          <cell r="H768">
            <v>1100</v>
          </cell>
          <cell r="I768">
            <v>2300</v>
          </cell>
          <cell r="J768" t="str">
            <v>pole</v>
          </cell>
        </row>
        <row r="769">
          <cell r="A769" t="str">
            <v>8.7.1.1</v>
          </cell>
          <cell r="B769" t="str">
            <v>3 Meter Mounting Pole</v>
          </cell>
          <cell r="C769" t="str">
            <v>ea.</v>
          </cell>
          <cell r="D769">
            <v>1</v>
          </cell>
          <cell r="E769">
            <v>1200</v>
          </cell>
          <cell r="F769">
            <v>1100</v>
          </cell>
          <cell r="G769">
            <v>1200</v>
          </cell>
          <cell r="H769">
            <v>1100</v>
          </cell>
          <cell r="I769">
            <v>2300</v>
          </cell>
        </row>
        <row r="772">
          <cell r="A772">
            <v>9.1</v>
          </cell>
          <cell r="B772" t="str">
            <v>CABLE SUPPLY</v>
          </cell>
        </row>
        <row r="773">
          <cell r="A773" t="str">
            <v>9.1.1.0</v>
          </cell>
          <cell r="B773" t="str">
            <v>POWAX CABLING</v>
          </cell>
          <cell r="C773" t="str">
            <v>pm.</v>
          </cell>
          <cell r="D773">
            <v>1</v>
          </cell>
          <cell r="E773">
            <v>19</v>
          </cell>
          <cell r="F773">
            <v>21</v>
          </cell>
          <cell r="G773">
            <v>19</v>
          </cell>
          <cell r="H773">
            <v>21</v>
          </cell>
          <cell r="I773">
            <v>40</v>
          </cell>
          <cell r="J773" t="str">
            <v>CABLE</v>
          </cell>
        </row>
        <row r="774">
          <cell r="A774" t="str">
            <v>9.1.2.0</v>
          </cell>
          <cell r="B774" t="str">
            <v>COAX CABLE - ARMORED RG59 FIRE RETARDANT</v>
          </cell>
          <cell r="C774" t="str">
            <v>pm.</v>
          </cell>
          <cell r="D774">
            <v>1</v>
          </cell>
          <cell r="E774">
            <v>7</v>
          </cell>
          <cell r="F774">
            <v>23</v>
          </cell>
          <cell r="G774">
            <v>7</v>
          </cell>
          <cell r="H774">
            <v>23</v>
          </cell>
          <cell r="I774">
            <v>30</v>
          </cell>
          <cell r="J774" t="str">
            <v>CABLE</v>
          </cell>
        </row>
        <row r="775">
          <cell r="A775" t="str">
            <v>9.1.3.0</v>
          </cell>
          <cell r="B775" t="str">
            <v>2 Pr - 0,5mm MYLAR CABLE FIRE RETARDANT</v>
          </cell>
          <cell r="C775" t="str">
            <v>pm.</v>
          </cell>
          <cell r="D775">
            <v>1</v>
          </cell>
          <cell r="E775">
            <v>9</v>
          </cell>
          <cell r="F775">
            <v>9</v>
          </cell>
          <cell r="G775">
            <v>9</v>
          </cell>
          <cell r="H775">
            <v>9</v>
          </cell>
          <cell r="I775">
            <v>18</v>
          </cell>
          <cell r="J775" t="str">
            <v>CABLE</v>
          </cell>
        </row>
        <row r="776">
          <cell r="A776" t="str">
            <v>9.1.4.0</v>
          </cell>
          <cell r="B776" t="str">
            <v>4 Pr - 0,5mm MYLAR CABLE FIRE RETARDANT</v>
          </cell>
          <cell r="C776" t="str">
            <v>pm.</v>
          </cell>
          <cell r="D776">
            <v>1</v>
          </cell>
          <cell r="E776">
            <v>10.5</v>
          </cell>
          <cell r="F776">
            <v>10</v>
          </cell>
          <cell r="G776">
            <v>10.5</v>
          </cell>
          <cell r="H776">
            <v>10</v>
          </cell>
          <cell r="I776">
            <v>20.5</v>
          </cell>
          <cell r="J776" t="str">
            <v>CABLE</v>
          </cell>
        </row>
        <row r="777">
          <cell r="A777" t="str">
            <v>9.1.5.0</v>
          </cell>
          <cell r="B777" t="str">
            <v>6 Pr - 0,5mm MYLAR CABLE FIRE RETARDANT</v>
          </cell>
          <cell r="C777" t="str">
            <v>pm.</v>
          </cell>
          <cell r="D777">
            <v>1</v>
          </cell>
          <cell r="E777">
            <v>11</v>
          </cell>
          <cell r="F777">
            <v>9</v>
          </cell>
          <cell r="G777">
            <v>11</v>
          </cell>
          <cell r="H777">
            <v>9</v>
          </cell>
          <cell r="I777">
            <v>20</v>
          </cell>
          <cell r="J777" t="str">
            <v>CABLE</v>
          </cell>
        </row>
        <row r="778">
          <cell r="A778" t="str">
            <v>9.1.6.0</v>
          </cell>
          <cell r="B778" t="str">
            <v>8 Pr - 0,5mm MYLAR CABLE FIRE RETARDANT</v>
          </cell>
          <cell r="C778" t="str">
            <v>pm.</v>
          </cell>
          <cell r="D778">
            <v>1</v>
          </cell>
          <cell r="E778">
            <v>13</v>
          </cell>
          <cell r="F778">
            <v>15</v>
          </cell>
          <cell r="G778">
            <v>13</v>
          </cell>
          <cell r="H778">
            <v>15</v>
          </cell>
          <cell r="I778">
            <v>28</v>
          </cell>
          <cell r="J778" t="str">
            <v>CABLE</v>
          </cell>
        </row>
        <row r="779">
          <cell r="A779" t="str">
            <v>9.1.7.0</v>
          </cell>
          <cell r="B779" t="str">
            <v>CAT5 FIRE RETARDANT (UTP)</v>
          </cell>
          <cell r="C779" t="str">
            <v>pm.</v>
          </cell>
          <cell r="D779">
            <v>1</v>
          </cell>
          <cell r="E779">
            <v>12</v>
          </cell>
          <cell r="F779">
            <v>15</v>
          </cell>
          <cell r="G779">
            <v>12</v>
          </cell>
          <cell r="H779">
            <v>15</v>
          </cell>
          <cell r="I779">
            <v>27</v>
          </cell>
          <cell r="J779" t="str">
            <v>CABLE</v>
          </cell>
        </row>
        <row r="780">
          <cell r="A780" t="str">
            <v>9.1.8.0</v>
          </cell>
          <cell r="B780" t="str">
            <v>2,5mm x 3 CORE CABTYRE</v>
          </cell>
          <cell r="C780" t="str">
            <v>pm.</v>
          </cell>
          <cell r="D780">
            <v>1</v>
          </cell>
          <cell r="E780">
            <v>17</v>
          </cell>
          <cell r="F780">
            <v>13</v>
          </cell>
          <cell r="G780">
            <v>17</v>
          </cell>
          <cell r="H780">
            <v>13</v>
          </cell>
          <cell r="I780">
            <v>30</v>
          </cell>
          <cell r="J780" t="str">
            <v>CABLE</v>
          </cell>
        </row>
        <row r="781">
          <cell r="A781" t="str">
            <v>9.1.9.0</v>
          </cell>
          <cell r="B781" t="str">
            <v>4mm x 3 CORE CABTYRE</v>
          </cell>
          <cell r="C781" t="str">
            <v>pm.</v>
          </cell>
          <cell r="D781">
            <v>1</v>
          </cell>
          <cell r="E781">
            <v>21</v>
          </cell>
          <cell r="F781">
            <v>14</v>
          </cell>
          <cell r="G781">
            <v>21</v>
          </cell>
          <cell r="H781">
            <v>14</v>
          </cell>
          <cell r="I781">
            <v>35</v>
          </cell>
          <cell r="J781" t="str">
            <v>CABLE</v>
          </cell>
        </row>
        <row r="782">
          <cell r="A782" t="str">
            <v>9.1.10.0</v>
          </cell>
          <cell r="B782" t="str">
            <v>FIBRE CABLE 24C</v>
          </cell>
          <cell r="C782" t="str">
            <v>pm.</v>
          </cell>
          <cell r="D782">
            <v>1</v>
          </cell>
          <cell r="E782">
            <v>65</v>
          </cell>
          <cell r="F782">
            <v>56</v>
          </cell>
          <cell r="G782">
            <v>65</v>
          </cell>
          <cell r="H782">
            <v>56</v>
          </cell>
          <cell r="I782">
            <v>121</v>
          </cell>
          <cell r="J782" t="str">
            <v>CABLE</v>
          </cell>
        </row>
        <row r="783">
          <cell r="A783" t="str">
            <v>9.1.10.1</v>
          </cell>
          <cell r="B783" t="str">
            <v>FIBRE CABLE 12C</v>
          </cell>
          <cell r="C783" t="str">
            <v>pm.</v>
          </cell>
          <cell r="D783">
            <v>1</v>
          </cell>
          <cell r="E783">
            <v>60</v>
          </cell>
          <cell r="F783">
            <v>55</v>
          </cell>
          <cell r="G783">
            <v>60</v>
          </cell>
          <cell r="H783">
            <v>55</v>
          </cell>
          <cell r="I783">
            <v>115</v>
          </cell>
          <cell r="J783" t="str">
            <v>CABLE</v>
          </cell>
        </row>
        <row r="784">
          <cell r="A784" t="str">
            <v>9.1.10.2</v>
          </cell>
          <cell r="B784" t="str">
            <v>FIBRE CABLE 4C</v>
          </cell>
          <cell r="C784" t="str">
            <v>pm.</v>
          </cell>
          <cell r="D784">
            <v>1</v>
          </cell>
          <cell r="E784">
            <v>55</v>
          </cell>
          <cell r="F784">
            <v>54</v>
          </cell>
          <cell r="G784">
            <v>55</v>
          </cell>
          <cell r="H784">
            <v>54</v>
          </cell>
          <cell r="I784">
            <v>109</v>
          </cell>
          <cell r="J784" t="str">
            <v>CABLE</v>
          </cell>
        </row>
        <row r="785">
          <cell r="A785" t="str">
            <v>9.1.10.3</v>
          </cell>
          <cell r="B785" t="str">
            <v>FIBRE CABLE 2C</v>
          </cell>
          <cell r="C785" t="str">
            <v>pm.</v>
          </cell>
          <cell r="D785">
            <v>1</v>
          </cell>
          <cell r="E785">
            <v>50</v>
          </cell>
          <cell r="F785">
            <v>54</v>
          </cell>
          <cell r="G785">
            <v>50</v>
          </cell>
          <cell r="H785">
            <v>54</v>
          </cell>
          <cell r="I785">
            <v>104</v>
          </cell>
          <cell r="J785" t="str">
            <v>CABLE</v>
          </cell>
        </row>
        <row r="786">
          <cell r="A786" t="str">
            <v>9.1.10.4</v>
          </cell>
          <cell r="B786" t="str">
            <v>FIBRE PIG TAILS 5M</v>
          </cell>
          <cell r="C786" t="str">
            <v>pm.</v>
          </cell>
          <cell r="D786">
            <v>1</v>
          </cell>
          <cell r="E786">
            <v>90</v>
          </cell>
          <cell r="F786">
            <v>55</v>
          </cell>
          <cell r="G786">
            <v>90</v>
          </cell>
          <cell r="H786">
            <v>55</v>
          </cell>
          <cell r="I786">
            <v>145</v>
          </cell>
          <cell r="J786" t="str">
            <v>CABLE</v>
          </cell>
        </row>
        <row r="789">
          <cell r="A789">
            <v>9.1999999999999993</v>
          </cell>
          <cell r="B789" t="str">
            <v>CABLE TERMINATIONS</v>
          </cell>
        </row>
        <row r="790">
          <cell r="A790" t="str">
            <v>9.2.1.0</v>
          </cell>
          <cell r="B790" t="str">
            <v>POWAX CABLING</v>
          </cell>
          <cell r="C790" t="str">
            <v>ea.</v>
          </cell>
          <cell r="D790">
            <v>1</v>
          </cell>
          <cell r="E790">
            <v>5.01</v>
          </cell>
          <cell r="F790">
            <v>0</v>
          </cell>
          <cell r="G790">
            <v>5.01</v>
          </cell>
          <cell r="H790">
            <v>0</v>
          </cell>
          <cell r="I790">
            <v>5.01</v>
          </cell>
          <cell r="J790" t="str">
            <v>CABLE terminations</v>
          </cell>
        </row>
        <row r="791">
          <cell r="A791" t="str">
            <v>9.2.2.0</v>
          </cell>
          <cell r="B791" t="str">
            <v>COAX CABLE - ARMORED RG59 FIRE RETARDANT</v>
          </cell>
          <cell r="C791" t="str">
            <v>ea.</v>
          </cell>
          <cell r="D791">
            <v>1</v>
          </cell>
          <cell r="E791">
            <v>7.93</v>
          </cell>
          <cell r="F791">
            <v>0</v>
          </cell>
          <cell r="G791">
            <v>7.93</v>
          </cell>
          <cell r="H791">
            <v>0</v>
          </cell>
          <cell r="I791">
            <v>7.93</v>
          </cell>
          <cell r="J791" t="str">
            <v>CABLE terminations</v>
          </cell>
        </row>
        <row r="792">
          <cell r="A792" t="str">
            <v>9.2.3.0</v>
          </cell>
          <cell r="B792" t="str">
            <v>2 Pr - 0,5mm MYLAR CABLE FIRE RETARDANT</v>
          </cell>
          <cell r="C792" t="str">
            <v>ea.</v>
          </cell>
          <cell r="D792">
            <v>1</v>
          </cell>
          <cell r="E792">
            <v>17.07</v>
          </cell>
          <cell r="F792">
            <v>0</v>
          </cell>
          <cell r="G792">
            <v>17.07</v>
          </cell>
          <cell r="H792">
            <v>0</v>
          </cell>
          <cell r="I792">
            <v>17.07</v>
          </cell>
          <cell r="J792" t="str">
            <v>CABLE terminations</v>
          </cell>
        </row>
        <row r="793">
          <cell r="A793" t="str">
            <v>9.2.4.0</v>
          </cell>
          <cell r="B793" t="str">
            <v>4 Pr - 0,5mm MYLAR CABLE FIRE RETARDANT</v>
          </cell>
          <cell r="C793" t="str">
            <v>ea.</v>
          </cell>
          <cell r="D793">
            <v>1</v>
          </cell>
          <cell r="E793">
            <v>17.07</v>
          </cell>
          <cell r="F793">
            <v>0</v>
          </cell>
          <cell r="G793">
            <v>17.07</v>
          </cell>
          <cell r="H793">
            <v>0</v>
          </cell>
          <cell r="I793">
            <v>17.07</v>
          </cell>
          <cell r="J793" t="str">
            <v>CABLE terminations</v>
          </cell>
        </row>
        <row r="794">
          <cell r="A794" t="str">
            <v>9.2.5.0</v>
          </cell>
          <cell r="B794" t="str">
            <v>6 Pr - 0,5mm MYLAR CABLE FIRE RETARDANT</v>
          </cell>
          <cell r="C794" t="str">
            <v>ea.</v>
          </cell>
          <cell r="D794">
            <v>1</v>
          </cell>
          <cell r="E794">
            <v>17.07</v>
          </cell>
          <cell r="F794">
            <v>0</v>
          </cell>
          <cell r="G794">
            <v>17.07</v>
          </cell>
          <cell r="H794">
            <v>0</v>
          </cell>
          <cell r="I794">
            <v>17.07</v>
          </cell>
          <cell r="J794" t="str">
            <v>CABLE terminations</v>
          </cell>
        </row>
        <row r="795">
          <cell r="A795" t="str">
            <v>9.2.6.0</v>
          </cell>
          <cell r="B795" t="str">
            <v>8 Pr - 0,5mm MYLAR CABLE FIRE RETARDANT</v>
          </cell>
          <cell r="C795" t="str">
            <v>ea.</v>
          </cell>
          <cell r="D795">
            <v>1</v>
          </cell>
          <cell r="E795">
            <v>24.39</v>
          </cell>
          <cell r="F795">
            <v>0</v>
          </cell>
          <cell r="G795">
            <v>24.39</v>
          </cell>
          <cell r="H795">
            <v>0</v>
          </cell>
          <cell r="I795">
            <v>24.39</v>
          </cell>
          <cell r="J795" t="str">
            <v>CABLE terminations</v>
          </cell>
        </row>
        <row r="796">
          <cell r="A796" t="str">
            <v>9.2.7.0</v>
          </cell>
          <cell r="B796" t="str">
            <v>CAT5 FIRE RETARDANT (UTP) (Terminations)</v>
          </cell>
          <cell r="C796" t="str">
            <v>ea.</v>
          </cell>
          <cell r="D796">
            <v>1</v>
          </cell>
          <cell r="E796">
            <v>7.93</v>
          </cell>
          <cell r="F796">
            <v>0</v>
          </cell>
          <cell r="G796">
            <v>7.93</v>
          </cell>
          <cell r="H796">
            <v>0</v>
          </cell>
          <cell r="I796">
            <v>7.93</v>
          </cell>
          <cell r="J796" t="str">
            <v>CABLE terminations</v>
          </cell>
        </row>
        <row r="797">
          <cell r="A797" t="str">
            <v>9.2.8.0</v>
          </cell>
          <cell r="B797" t="str">
            <v>2,5mm x 3 CORE CABTYRE</v>
          </cell>
          <cell r="C797" t="str">
            <v>ea.</v>
          </cell>
          <cell r="D797">
            <v>1</v>
          </cell>
          <cell r="E797">
            <v>4.88</v>
          </cell>
          <cell r="F797">
            <v>0</v>
          </cell>
          <cell r="G797">
            <v>4.88</v>
          </cell>
          <cell r="H797">
            <v>0</v>
          </cell>
          <cell r="I797">
            <v>4.88</v>
          </cell>
          <cell r="J797" t="str">
            <v>CABLE terminations</v>
          </cell>
        </row>
        <row r="798">
          <cell r="A798" t="str">
            <v>9.2.9.0</v>
          </cell>
          <cell r="B798" t="str">
            <v>4mm x 3 CORE CABTYRE</v>
          </cell>
          <cell r="C798" t="str">
            <v>ea.</v>
          </cell>
          <cell r="D798">
            <v>1</v>
          </cell>
          <cell r="E798">
            <v>4.88</v>
          </cell>
          <cell r="F798">
            <v>0</v>
          </cell>
          <cell r="G798">
            <v>4.88</v>
          </cell>
          <cell r="H798">
            <v>0</v>
          </cell>
          <cell r="I798">
            <v>4.88</v>
          </cell>
          <cell r="J798" t="str">
            <v>CABLE terminations</v>
          </cell>
        </row>
        <row r="799">
          <cell r="A799" t="str">
            <v>9.2.10.1</v>
          </cell>
          <cell r="B799" t="str">
            <v>FIBRE CABLE 24C</v>
          </cell>
          <cell r="C799" t="str">
            <v>ea</v>
          </cell>
          <cell r="D799">
            <v>1</v>
          </cell>
          <cell r="E799">
            <v>45</v>
          </cell>
          <cell r="F799">
            <v>0</v>
          </cell>
          <cell r="G799">
            <v>45</v>
          </cell>
          <cell r="H799">
            <v>0</v>
          </cell>
          <cell r="I799">
            <v>45</v>
          </cell>
          <cell r="J799" t="str">
            <v>CABLE terminations</v>
          </cell>
        </row>
        <row r="800">
          <cell r="A800" t="str">
            <v>9.2.10.2</v>
          </cell>
          <cell r="B800" t="str">
            <v>FIBRE CABLE 12C</v>
          </cell>
          <cell r="C800" t="str">
            <v>ea</v>
          </cell>
          <cell r="D800">
            <v>1</v>
          </cell>
          <cell r="E800">
            <v>45</v>
          </cell>
          <cell r="F800">
            <v>0</v>
          </cell>
          <cell r="G800">
            <v>45</v>
          </cell>
          <cell r="H800">
            <v>0</v>
          </cell>
          <cell r="I800">
            <v>45</v>
          </cell>
          <cell r="J800" t="str">
            <v>CABLE terminations</v>
          </cell>
        </row>
        <row r="801">
          <cell r="A801" t="str">
            <v>9.2.10.3</v>
          </cell>
          <cell r="B801" t="str">
            <v>FIBRE CABLE 4C</v>
          </cell>
          <cell r="C801" t="str">
            <v>ea</v>
          </cell>
          <cell r="D801">
            <v>1</v>
          </cell>
          <cell r="E801">
            <v>45</v>
          </cell>
          <cell r="F801">
            <v>0</v>
          </cell>
          <cell r="G801">
            <v>45</v>
          </cell>
          <cell r="H801">
            <v>0</v>
          </cell>
          <cell r="I801">
            <v>45</v>
          </cell>
          <cell r="J801" t="str">
            <v>CABLE terminations</v>
          </cell>
        </row>
        <row r="802">
          <cell r="A802" t="str">
            <v>9.2.10.4</v>
          </cell>
          <cell r="B802" t="str">
            <v>FIBRE CABLE 2C</v>
          </cell>
          <cell r="C802" t="str">
            <v>ea</v>
          </cell>
          <cell r="D802">
            <v>1</v>
          </cell>
          <cell r="E802">
            <v>45</v>
          </cell>
          <cell r="F802">
            <v>0</v>
          </cell>
          <cell r="G802">
            <v>45</v>
          </cell>
          <cell r="H802">
            <v>0</v>
          </cell>
          <cell r="I802">
            <v>45</v>
          </cell>
          <cell r="J802" t="str">
            <v>CABLE terminations</v>
          </cell>
        </row>
        <row r="803">
          <cell r="A803" t="str">
            <v>9.2.10.5</v>
          </cell>
          <cell r="B803" t="str">
            <v>FIBRE PIG TAILS 5M</v>
          </cell>
          <cell r="C803" t="str">
            <v>ea</v>
          </cell>
          <cell r="D803">
            <v>1</v>
          </cell>
          <cell r="E803">
            <v>70</v>
          </cell>
          <cell r="F803">
            <v>0</v>
          </cell>
          <cell r="G803">
            <v>70</v>
          </cell>
          <cell r="H803">
            <v>0</v>
          </cell>
          <cell r="I803">
            <v>70</v>
          </cell>
          <cell r="J803" t="str">
            <v>CABLE terminations</v>
          </cell>
        </row>
        <row r="804">
          <cell r="A804" t="str">
            <v>9.2.11.0</v>
          </cell>
          <cell r="B804" t="str">
            <v>CONNECTOR BNC RGB/U</v>
          </cell>
          <cell r="C804" t="str">
            <v>ea</v>
          </cell>
          <cell r="D804">
            <v>1</v>
          </cell>
          <cell r="E804">
            <v>8</v>
          </cell>
          <cell r="F804">
            <v>0</v>
          </cell>
          <cell r="G804">
            <v>8</v>
          </cell>
          <cell r="H804">
            <v>0</v>
          </cell>
          <cell r="I804">
            <v>8</v>
          </cell>
          <cell r="J804" t="str">
            <v>CABLE terminations</v>
          </cell>
        </row>
        <row r="805">
          <cell r="A805" t="str">
            <v>9.2.12.0</v>
          </cell>
          <cell r="B805" t="str">
            <v>Fibre Splice Points</v>
          </cell>
          <cell r="C805" t="str">
            <v>ea</v>
          </cell>
          <cell r="D805">
            <v>1</v>
          </cell>
          <cell r="E805">
            <v>450</v>
          </cell>
          <cell r="F805">
            <v>0</v>
          </cell>
          <cell r="G805">
            <v>450</v>
          </cell>
          <cell r="H805">
            <v>0</v>
          </cell>
          <cell r="I805">
            <v>450</v>
          </cell>
          <cell r="J805" t="str">
            <v>CABLE terminations</v>
          </cell>
        </row>
        <row r="806">
          <cell r="A806" t="str">
            <v>9.2.13.0</v>
          </cell>
          <cell r="B806" t="str">
            <v>Fibre Splice Certificates</v>
          </cell>
          <cell r="C806" t="str">
            <v>ea</v>
          </cell>
          <cell r="D806">
            <v>1</v>
          </cell>
          <cell r="E806">
            <v>250</v>
          </cell>
          <cell r="F806">
            <v>0</v>
          </cell>
          <cell r="G806">
            <v>250</v>
          </cell>
          <cell r="H806">
            <v>0</v>
          </cell>
          <cell r="I806">
            <v>250</v>
          </cell>
          <cell r="J806" t="str">
            <v>CABLE terminations</v>
          </cell>
        </row>
        <row r="807">
          <cell r="A807" t="str">
            <v>9.2.14.0</v>
          </cell>
          <cell r="B807" t="str">
            <v>UTP PLUGS AND CRIMPING</v>
          </cell>
          <cell r="C807" t="str">
            <v>ea</v>
          </cell>
          <cell r="D807">
            <v>1</v>
          </cell>
          <cell r="E807">
            <v>60</v>
          </cell>
          <cell r="F807">
            <v>0</v>
          </cell>
          <cell r="G807">
            <v>60</v>
          </cell>
          <cell r="H807">
            <v>0</v>
          </cell>
          <cell r="I807">
            <v>60</v>
          </cell>
          <cell r="J807" t="str">
            <v>CABLE terminations</v>
          </cell>
        </row>
        <row r="808">
          <cell r="A808">
            <v>9.3000000000000007</v>
          </cell>
          <cell r="B808" t="str">
            <v>CABLE RACKING</v>
          </cell>
        </row>
        <row r="809">
          <cell r="A809" t="str">
            <v>9.3.1.0</v>
          </cell>
          <cell r="B809" t="str">
            <v>GALVANIZED CONDUITS 25MM (3M Lengths) including fittings</v>
          </cell>
          <cell r="C809" t="str">
            <v>pm.</v>
          </cell>
          <cell r="D809">
            <v>1</v>
          </cell>
          <cell r="E809">
            <v>58</v>
          </cell>
          <cell r="F809">
            <v>30</v>
          </cell>
          <cell r="G809">
            <v>58</v>
          </cell>
          <cell r="H809">
            <v>30</v>
          </cell>
          <cell r="I809">
            <v>88</v>
          </cell>
        </row>
        <row r="810">
          <cell r="A810" t="str">
            <v>9.3.2.0</v>
          </cell>
          <cell r="B810" t="str">
            <v>25mm KOPEX FLEX CONDUIT</v>
          </cell>
          <cell r="C810" t="str">
            <v>ea.</v>
          </cell>
          <cell r="D810">
            <v>1</v>
          </cell>
          <cell r="E810">
            <v>65</v>
          </cell>
          <cell r="F810">
            <v>40</v>
          </cell>
          <cell r="G810">
            <v>65</v>
          </cell>
          <cell r="H810">
            <v>40</v>
          </cell>
          <cell r="I810">
            <v>105</v>
          </cell>
        </row>
        <row r="811">
          <cell r="A811" t="str">
            <v>9.3.3.0</v>
          </cell>
          <cell r="B811" t="str">
            <v>150 mm WIRE MESK RACKING</v>
          </cell>
          <cell r="C811" t="str">
            <v>ea.</v>
          </cell>
          <cell r="D811">
            <v>1</v>
          </cell>
          <cell r="E811">
            <v>56</v>
          </cell>
          <cell r="F811">
            <v>50</v>
          </cell>
          <cell r="G811">
            <v>56</v>
          </cell>
          <cell r="H811">
            <v>50</v>
          </cell>
          <cell r="I811">
            <v>106</v>
          </cell>
        </row>
        <row r="813">
          <cell r="A813">
            <v>10</v>
          </cell>
          <cell r="B813" t="str">
            <v>INSTALLATION MATERIALS</v>
          </cell>
        </row>
        <row r="814">
          <cell r="A814" t="str">
            <v>10.1.1.0</v>
          </cell>
          <cell r="B814" t="str">
            <v>BRACKET</v>
          </cell>
          <cell r="C814" t="str">
            <v>ea.</v>
          </cell>
          <cell r="D814">
            <v>1</v>
          </cell>
          <cell r="E814">
            <v>50</v>
          </cell>
          <cell r="F814">
            <v>30</v>
          </cell>
          <cell r="G814">
            <v>50</v>
          </cell>
          <cell r="H814">
            <v>30</v>
          </cell>
          <cell r="I814">
            <v>80</v>
          </cell>
        </row>
        <row r="815">
          <cell r="A815" t="str">
            <v>10.1.2.0</v>
          </cell>
          <cell r="B815" t="str">
            <v>ANGLE IRON</v>
          </cell>
          <cell r="C815" t="str">
            <v>pm.</v>
          </cell>
          <cell r="D815">
            <v>1</v>
          </cell>
          <cell r="E815">
            <v>28</v>
          </cell>
          <cell r="F815">
            <v>10</v>
          </cell>
          <cell r="G815">
            <v>28</v>
          </cell>
          <cell r="H815">
            <v>10</v>
          </cell>
          <cell r="I815">
            <v>38</v>
          </cell>
        </row>
        <row r="816">
          <cell r="A816" t="str">
            <v>10.1.3.0</v>
          </cell>
          <cell r="B816" t="str">
            <v>EQUIPMENT STAND</v>
          </cell>
          <cell r="C816" t="str">
            <v>ea.</v>
          </cell>
          <cell r="D816">
            <v>1</v>
          </cell>
          <cell r="E816">
            <v>60</v>
          </cell>
          <cell r="F816">
            <v>50</v>
          </cell>
          <cell r="G816">
            <v>60</v>
          </cell>
          <cell r="H816">
            <v>50</v>
          </cell>
          <cell r="I816">
            <v>110</v>
          </cell>
        </row>
        <row r="817">
          <cell r="A817" t="str">
            <v>10.1.4.0</v>
          </cell>
          <cell r="B817" t="str">
            <v>DRIP COVER</v>
          </cell>
          <cell r="C817" t="str">
            <v>ea.</v>
          </cell>
          <cell r="D817">
            <v>1</v>
          </cell>
          <cell r="E817">
            <v>90</v>
          </cell>
          <cell r="F817">
            <v>50</v>
          </cell>
          <cell r="G817">
            <v>90</v>
          </cell>
          <cell r="H817">
            <v>50</v>
          </cell>
          <cell r="I817">
            <v>140</v>
          </cell>
        </row>
        <row r="818">
          <cell r="A818" t="str">
            <v>10.1.5.0</v>
          </cell>
          <cell r="B818" t="str">
            <v>FIBRE EQUIPMENT</v>
          </cell>
          <cell r="C818" t="str">
            <v>ea.</v>
          </cell>
          <cell r="D818">
            <v>1</v>
          </cell>
          <cell r="E818">
            <v>150000</v>
          </cell>
          <cell r="F818">
            <v>50</v>
          </cell>
          <cell r="G818">
            <v>150000</v>
          </cell>
          <cell r="H818">
            <v>50</v>
          </cell>
          <cell r="I818">
            <v>150050</v>
          </cell>
        </row>
        <row r="820">
          <cell r="A820">
            <v>11</v>
          </cell>
          <cell r="B820" t="str">
            <v>TRAINING</v>
          </cell>
        </row>
        <row r="821">
          <cell r="A821" t="str">
            <v>11.1.1.0</v>
          </cell>
          <cell r="B821" t="str">
            <v>SURVEILLANCE TRAINING FOR 1 PERSON PER WEEK</v>
          </cell>
          <cell r="C821" t="str">
            <v>ea.</v>
          </cell>
          <cell r="D821">
            <v>1</v>
          </cell>
          <cell r="G821">
            <v>40000</v>
          </cell>
          <cell r="H821">
            <v>500</v>
          </cell>
          <cell r="I821">
            <v>40500</v>
          </cell>
          <cell r="J821" t="str">
            <v>DVR TRAINING</v>
          </cell>
        </row>
        <row r="822">
          <cell r="A822" t="str">
            <v>11.1.1.1</v>
          </cell>
          <cell r="B822" t="str">
            <v>SURVEILLANCETRAINING FOR 1 PERSON PER WEEK</v>
          </cell>
          <cell r="C822" t="str">
            <v>ea.</v>
          </cell>
          <cell r="D822">
            <v>1</v>
          </cell>
          <cell r="E822">
            <v>40000</v>
          </cell>
          <cell r="F822">
            <v>500</v>
          </cell>
          <cell r="G822">
            <v>40000</v>
          </cell>
          <cell r="H822">
            <v>500</v>
          </cell>
          <cell r="I822">
            <v>40500</v>
          </cell>
        </row>
        <row r="825">
          <cell r="A825" t="str">
            <v>11.2.1.0</v>
          </cell>
          <cell r="B825" t="str">
            <v>ACCESS SYSTEM TRAINING FOR 1 PERSON PER WEEK</v>
          </cell>
          <cell r="C825" t="str">
            <v>ea.</v>
          </cell>
          <cell r="D825">
            <v>1</v>
          </cell>
          <cell r="G825">
            <v>35000</v>
          </cell>
          <cell r="H825">
            <v>500</v>
          </cell>
          <cell r="I825">
            <v>35500</v>
          </cell>
          <cell r="J825" t="str">
            <v>ACCESS TRAINING</v>
          </cell>
        </row>
        <row r="826">
          <cell r="A826" t="str">
            <v>11.2.1.1</v>
          </cell>
          <cell r="B826" t="str">
            <v>DVR TRAINING FOR 1 PERSON PER WEEK</v>
          </cell>
          <cell r="C826" t="str">
            <v>ea.</v>
          </cell>
          <cell r="D826">
            <v>1</v>
          </cell>
          <cell r="E826">
            <v>35000</v>
          </cell>
          <cell r="F826">
            <v>500</v>
          </cell>
          <cell r="G826">
            <v>35000</v>
          </cell>
          <cell r="H826">
            <v>500</v>
          </cell>
          <cell r="I826">
            <v>35500</v>
          </cell>
        </row>
        <row r="829">
          <cell r="A829" t="str">
            <v>11.3.1.0</v>
          </cell>
          <cell r="B829" t="str">
            <v>OPERATOR TRAINING FOR 1 PER WEEK</v>
          </cell>
          <cell r="C829" t="str">
            <v>ea.</v>
          </cell>
          <cell r="D829">
            <v>1</v>
          </cell>
          <cell r="G829">
            <v>25000</v>
          </cell>
          <cell r="H829">
            <v>500</v>
          </cell>
          <cell r="I829">
            <v>25500</v>
          </cell>
          <cell r="J829" t="str">
            <v>OPERATOR TRAINING</v>
          </cell>
        </row>
        <row r="830">
          <cell r="A830" t="str">
            <v>11.3.1.1</v>
          </cell>
          <cell r="B830" t="str">
            <v>OPERATOR TRAINING FOR 1 PER  WEEK</v>
          </cell>
          <cell r="C830" t="str">
            <v>ea.</v>
          </cell>
          <cell r="D830">
            <v>1</v>
          </cell>
          <cell r="E830">
            <v>25000</v>
          </cell>
          <cell r="F830">
            <v>500</v>
          </cell>
          <cell r="G830">
            <v>25000</v>
          </cell>
          <cell r="H830">
            <v>500</v>
          </cell>
          <cell r="I830">
            <v>25500</v>
          </cell>
        </row>
        <row r="833">
          <cell r="A833" t="str">
            <v>11.4.1.0</v>
          </cell>
          <cell r="B833" t="str">
            <v>MANAGEMENT TRAINING FOR 1 PER WEEK</v>
          </cell>
          <cell r="C833" t="str">
            <v>ea.</v>
          </cell>
          <cell r="D833">
            <v>1</v>
          </cell>
          <cell r="G833">
            <v>45000</v>
          </cell>
          <cell r="H833">
            <v>500</v>
          </cell>
          <cell r="I833">
            <v>45500</v>
          </cell>
          <cell r="J833" t="str">
            <v>MANAGEMENT TRAINING</v>
          </cell>
        </row>
        <row r="834">
          <cell r="A834" t="str">
            <v>11.1.1.1</v>
          </cell>
          <cell r="B834" t="str">
            <v>OPERATOR TRAINING FOR 1 PER  WEEK</v>
          </cell>
          <cell r="C834" t="str">
            <v>ea.</v>
          </cell>
          <cell r="D834">
            <v>1</v>
          </cell>
          <cell r="E834">
            <v>45000</v>
          </cell>
          <cell r="F834">
            <v>500</v>
          </cell>
          <cell r="G834">
            <v>45000</v>
          </cell>
          <cell r="H834">
            <v>500</v>
          </cell>
          <cell r="I834">
            <v>45500</v>
          </cell>
        </row>
        <row r="837">
          <cell r="A837">
            <v>12</v>
          </cell>
          <cell r="B837" t="str">
            <v>FIRE AND SAFE</v>
          </cell>
        </row>
        <row r="838">
          <cell r="A838" t="str">
            <v>12.1.1.0</v>
          </cell>
          <cell r="B838" t="str">
            <v>OPTICAL SMOKE DETECTOR</v>
          </cell>
          <cell r="C838" t="str">
            <v>ea.</v>
          </cell>
          <cell r="D838">
            <v>1</v>
          </cell>
          <cell r="G838">
            <v>290</v>
          </cell>
          <cell r="H838">
            <v>120</v>
          </cell>
          <cell r="I838">
            <v>410</v>
          </cell>
          <cell r="J838" t="str">
            <v>FIRE DETECTOR</v>
          </cell>
        </row>
        <row r="839">
          <cell r="A839" t="str">
            <v>12.1.1.1</v>
          </cell>
          <cell r="B839" t="str">
            <v>OPTICAL SMOKE DETECTOR</v>
          </cell>
          <cell r="C839" t="str">
            <v>ea.</v>
          </cell>
          <cell r="D839">
            <v>1</v>
          </cell>
          <cell r="E839">
            <v>290</v>
          </cell>
          <cell r="F839">
            <v>120</v>
          </cell>
          <cell r="G839">
            <v>290</v>
          </cell>
          <cell r="H839">
            <v>120</v>
          </cell>
          <cell r="I839">
            <v>410</v>
          </cell>
        </row>
        <row r="842">
          <cell r="A842" t="str">
            <v>12.1.2.0</v>
          </cell>
          <cell r="B842" t="str">
            <v>HEAT DETECTOR</v>
          </cell>
          <cell r="C842" t="str">
            <v>ea.</v>
          </cell>
          <cell r="D842">
            <v>1</v>
          </cell>
          <cell r="G842">
            <v>260</v>
          </cell>
          <cell r="H842">
            <v>120</v>
          </cell>
          <cell r="I842">
            <v>380</v>
          </cell>
          <cell r="J842" t="str">
            <v>FIRE DETECTOR</v>
          </cell>
        </row>
        <row r="843">
          <cell r="A843" t="str">
            <v>12.1.2.1</v>
          </cell>
          <cell r="B843" t="str">
            <v>HEAT DETECTOR</v>
          </cell>
          <cell r="C843" t="str">
            <v>ea.</v>
          </cell>
          <cell r="D843">
            <v>1</v>
          </cell>
          <cell r="E843">
            <v>260</v>
          </cell>
          <cell r="F843">
            <v>120</v>
          </cell>
          <cell r="G843">
            <v>260</v>
          </cell>
          <cell r="H843">
            <v>120</v>
          </cell>
          <cell r="I843">
            <v>380</v>
          </cell>
        </row>
        <row r="846">
          <cell r="A846" t="str">
            <v>12.1.3.0</v>
          </cell>
          <cell r="B846" t="str">
            <v>COMMON DETECTOR BASE</v>
          </cell>
          <cell r="C846" t="str">
            <v>ea.</v>
          </cell>
          <cell r="D846">
            <v>1</v>
          </cell>
          <cell r="G846">
            <v>26</v>
          </cell>
          <cell r="H846">
            <v>0</v>
          </cell>
          <cell r="I846">
            <v>26</v>
          </cell>
          <cell r="J846" t="str">
            <v>FIRE DETECTOR</v>
          </cell>
        </row>
        <row r="847">
          <cell r="A847" t="str">
            <v>12.1.2.1</v>
          </cell>
          <cell r="B847" t="str">
            <v>COMMON DETECTOR BASE</v>
          </cell>
          <cell r="C847" t="str">
            <v>ea.</v>
          </cell>
          <cell r="D847">
            <v>1</v>
          </cell>
          <cell r="E847">
            <v>26</v>
          </cell>
          <cell r="F847">
            <v>0</v>
          </cell>
          <cell r="G847">
            <v>26</v>
          </cell>
          <cell r="H847">
            <v>0</v>
          </cell>
          <cell r="I847">
            <v>26</v>
          </cell>
        </row>
        <row r="850">
          <cell r="A850" t="str">
            <v>12.1.4.0</v>
          </cell>
          <cell r="B850" t="str">
            <v>MANUAL BREAK GLASS UNIT</v>
          </cell>
          <cell r="C850" t="str">
            <v>ea.</v>
          </cell>
          <cell r="D850">
            <v>1</v>
          </cell>
          <cell r="G850">
            <v>350</v>
          </cell>
          <cell r="H850">
            <v>120</v>
          </cell>
          <cell r="I850">
            <v>470</v>
          </cell>
          <cell r="J850" t="str">
            <v>FIRE DETECTOR</v>
          </cell>
        </row>
        <row r="851">
          <cell r="A851" t="str">
            <v>12.1.2.1</v>
          </cell>
          <cell r="B851" t="str">
            <v>MANUAL BREAK GLASS UNIT</v>
          </cell>
          <cell r="C851" t="str">
            <v>ea.</v>
          </cell>
          <cell r="D851">
            <v>1</v>
          </cell>
          <cell r="E851">
            <v>350</v>
          </cell>
          <cell r="F851">
            <v>120</v>
          </cell>
          <cell r="G851">
            <v>350</v>
          </cell>
          <cell r="H851">
            <v>120</v>
          </cell>
          <cell r="I851">
            <v>470</v>
          </cell>
        </row>
        <row r="854">
          <cell r="A854" t="str">
            <v>12.1.5.0</v>
          </cell>
          <cell r="B854" t="str">
            <v>ALARM LOOP SOUNDER</v>
          </cell>
          <cell r="C854" t="str">
            <v>ea.</v>
          </cell>
          <cell r="D854">
            <v>1</v>
          </cell>
          <cell r="G854">
            <v>740</v>
          </cell>
          <cell r="H854">
            <v>120</v>
          </cell>
          <cell r="I854">
            <v>860</v>
          </cell>
          <cell r="J854" t="str">
            <v>FIRE DETECTOR</v>
          </cell>
        </row>
        <row r="855">
          <cell r="A855" t="str">
            <v>12.1.2.1</v>
          </cell>
          <cell r="B855" t="str">
            <v>ALARM LOOP SOUNDER</v>
          </cell>
          <cell r="C855" t="str">
            <v>ea.</v>
          </cell>
          <cell r="D855">
            <v>1</v>
          </cell>
          <cell r="E855">
            <v>740</v>
          </cell>
          <cell r="F855">
            <v>120</v>
          </cell>
          <cell r="G855">
            <v>740</v>
          </cell>
          <cell r="H855">
            <v>120</v>
          </cell>
          <cell r="I855">
            <v>860</v>
          </cell>
        </row>
        <row r="858">
          <cell r="A858" t="str">
            <v>12.1.6.0</v>
          </cell>
          <cell r="B858" t="str">
            <v>LOOP ISOLATING BASE</v>
          </cell>
          <cell r="C858" t="str">
            <v>ea.</v>
          </cell>
          <cell r="D858">
            <v>1</v>
          </cell>
          <cell r="G858">
            <v>740</v>
          </cell>
          <cell r="H858">
            <v>120</v>
          </cell>
          <cell r="I858">
            <v>860</v>
          </cell>
          <cell r="J858" t="str">
            <v>FIRE DETECTOR</v>
          </cell>
        </row>
        <row r="859">
          <cell r="A859" t="str">
            <v>12.1.2.1</v>
          </cell>
          <cell r="B859" t="str">
            <v>LOOP ISOLATING BASE</v>
          </cell>
          <cell r="C859" t="str">
            <v>ea.</v>
          </cell>
          <cell r="D859">
            <v>1</v>
          </cell>
          <cell r="E859">
            <v>740</v>
          </cell>
          <cell r="F859">
            <v>120</v>
          </cell>
          <cell r="G859">
            <v>740</v>
          </cell>
          <cell r="H859">
            <v>120</v>
          </cell>
          <cell r="I859">
            <v>860</v>
          </cell>
        </row>
        <row r="864">
          <cell r="A864" t="str">
            <v>12.2.1.0</v>
          </cell>
          <cell r="B864" t="str">
            <v>SEISMIC SENSOR</v>
          </cell>
          <cell r="C864" t="str">
            <v>ea.</v>
          </cell>
          <cell r="D864">
            <v>1</v>
          </cell>
          <cell r="G864">
            <v>1200</v>
          </cell>
          <cell r="H864">
            <v>0</v>
          </cell>
          <cell r="I864">
            <v>1200</v>
          </cell>
          <cell r="J864" t="str">
            <v>SEISMIC SENSOR</v>
          </cell>
        </row>
        <row r="865">
          <cell r="A865" t="str">
            <v>12.2.1.1</v>
          </cell>
          <cell r="B865" t="str">
            <v>SEISMIC SENSOR</v>
          </cell>
          <cell r="C865" t="str">
            <v>ea.</v>
          </cell>
          <cell r="D865">
            <v>1</v>
          </cell>
          <cell r="E865">
            <v>1200</v>
          </cell>
          <cell r="F865">
            <v>0</v>
          </cell>
          <cell r="G865">
            <v>1200</v>
          </cell>
          <cell r="H865">
            <v>0</v>
          </cell>
          <cell r="I865">
            <v>1200</v>
          </cell>
        </row>
        <row r="868">
          <cell r="A868" t="str">
            <v>12.3.1.0</v>
          </cell>
          <cell r="B868" t="str">
            <v>FIRE CONTROL PANEL</v>
          </cell>
          <cell r="C868" t="str">
            <v>ea.</v>
          </cell>
          <cell r="D868">
            <v>1</v>
          </cell>
          <cell r="G868">
            <v>240000</v>
          </cell>
          <cell r="H868">
            <v>3000</v>
          </cell>
          <cell r="I868">
            <v>243000</v>
          </cell>
          <cell r="J868" t="str">
            <v>FIRE CONTROL PANEL</v>
          </cell>
        </row>
        <row r="869">
          <cell r="A869" t="str">
            <v>12.3.1.1</v>
          </cell>
          <cell r="B869" t="str">
            <v>FIRE CONTROL PANEL</v>
          </cell>
          <cell r="C869" t="str">
            <v>ea.</v>
          </cell>
          <cell r="D869">
            <v>1</v>
          </cell>
          <cell r="E869">
            <v>240000</v>
          </cell>
          <cell r="F869">
            <v>3000</v>
          </cell>
          <cell r="G869">
            <v>240000</v>
          </cell>
          <cell r="H869">
            <v>3000</v>
          </cell>
          <cell r="I869">
            <v>243000</v>
          </cell>
        </row>
        <row r="872">
          <cell r="A872" t="str">
            <v>12.4.1.0</v>
          </cell>
          <cell r="B872" t="str">
            <v>DURESS BUTTONS</v>
          </cell>
          <cell r="C872" t="str">
            <v>ea.</v>
          </cell>
          <cell r="D872">
            <v>1</v>
          </cell>
          <cell r="G872">
            <v>480</v>
          </cell>
          <cell r="H872">
            <v>0</v>
          </cell>
          <cell r="I872">
            <v>480</v>
          </cell>
          <cell r="J872" t="str">
            <v>SOFTWARE</v>
          </cell>
        </row>
        <row r="873">
          <cell r="A873" t="str">
            <v>12.4.1.1</v>
          </cell>
          <cell r="B873" t="str">
            <v>DURESS BUTTONS</v>
          </cell>
          <cell r="C873" t="str">
            <v>ea.</v>
          </cell>
          <cell r="D873">
            <v>1</v>
          </cell>
          <cell r="E873">
            <v>480</v>
          </cell>
          <cell r="F873">
            <v>0</v>
          </cell>
          <cell r="G873">
            <v>480</v>
          </cell>
          <cell r="H873">
            <v>0</v>
          </cell>
          <cell r="I873">
            <v>480</v>
          </cell>
        </row>
        <row r="876">
          <cell r="A876" t="str">
            <v>12.5.1.0</v>
          </cell>
          <cell r="B876" t="str">
            <v>DOOR COMBINATION LOCK</v>
          </cell>
          <cell r="C876" t="str">
            <v>ea.</v>
          </cell>
          <cell r="D876">
            <v>1</v>
          </cell>
          <cell r="G876">
            <v>1000</v>
          </cell>
          <cell r="H876">
            <v>0</v>
          </cell>
          <cell r="I876">
            <v>1000</v>
          </cell>
          <cell r="J876" t="str">
            <v>CONFIGURATION</v>
          </cell>
        </row>
        <row r="877">
          <cell r="A877" t="str">
            <v>12.5.1.1</v>
          </cell>
          <cell r="B877" t="str">
            <v>DOOR COMBINATION LOCK</v>
          </cell>
          <cell r="C877" t="str">
            <v>ea.</v>
          </cell>
          <cell r="D877">
            <v>1</v>
          </cell>
          <cell r="E877">
            <v>1000</v>
          </cell>
          <cell r="F877">
            <v>0</v>
          </cell>
          <cell r="G877">
            <v>1000</v>
          </cell>
          <cell r="H877">
            <v>0</v>
          </cell>
          <cell r="I877">
            <v>1000</v>
          </cell>
        </row>
        <row r="880">
          <cell r="A880" t="str">
            <v>12.6.1.0</v>
          </cell>
          <cell r="B880" t="str">
            <v>COMPUTER ROOM FIRE DETECTION SYSTEM</v>
          </cell>
          <cell r="C880" t="str">
            <v>ea.</v>
          </cell>
          <cell r="D880">
            <v>1</v>
          </cell>
          <cell r="G880">
            <v>61000</v>
          </cell>
          <cell r="H880">
            <v>4400</v>
          </cell>
          <cell r="I880">
            <v>65400</v>
          </cell>
        </row>
        <row r="881">
          <cell r="A881" t="str">
            <v>12.6.1.1</v>
          </cell>
          <cell r="B881" t="str">
            <v>SENSORS</v>
          </cell>
          <cell r="C881" t="str">
            <v>ea.</v>
          </cell>
          <cell r="D881">
            <v>6</v>
          </cell>
          <cell r="E881">
            <v>1000</v>
          </cell>
          <cell r="F881">
            <v>300</v>
          </cell>
          <cell r="G881">
            <v>6000</v>
          </cell>
          <cell r="H881">
            <v>1800</v>
          </cell>
          <cell r="I881">
            <v>7800</v>
          </cell>
        </row>
        <row r="882">
          <cell r="A882" t="str">
            <v>12.6.1.2</v>
          </cell>
          <cell r="B882" t="str">
            <v>GAS SYSTEM</v>
          </cell>
          <cell r="C882" t="str">
            <v>ea.</v>
          </cell>
          <cell r="D882">
            <v>1</v>
          </cell>
          <cell r="E882">
            <v>25000</v>
          </cell>
          <cell r="F882">
            <v>2000</v>
          </cell>
          <cell r="G882">
            <v>25000</v>
          </cell>
          <cell r="H882">
            <v>2000</v>
          </cell>
          <cell r="I882">
            <v>27000</v>
          </cell>
        </row>
        <row r="883">
          <cell r="A883" t="str">
            <v>12.6.1.3</v>
          </cell>
          <cell r="B883" t="str">
            <v>GAS SYSTEM CONTROL PANEL</v>
          </cell>
          <cell r="C883" t="str">
            <v>ea.</v>
          </cell>
          <cell r="D883">
            <v>1</v>
          </cell>
          <cell r="E883">
            <v>15000</v>
          </cell>
          <cell r="F883">
            <v>300</v>
          </cell>
          <cell r="G883">
            <v>15000</v>
          </cell>
          <cell r="H883">
            <v>300</v>
          </cell>
          <cell r="I883">
            <v>15300</v>
          </cell>
        </row>
        <row r="884">
          <cell r="A884" t="str">
            <v>12.6.1.4</v>
          </cell>
          <cell r="B884" t="str">
            <v>SYSTEM CONFIGURATION</v>
          </cell>
          <cell r="C884" t="str">
            <v>ea.</v>
          </cell>
          <cell r="D884">
            <v>1</v>
          </cell>
          <cell r="E884">
            <v>15000</v>
          </cell>
          <cell r="F884">
            <v>300</v>
          </cell>
          <cell r="G884">
            <v>15000</v>
          </cell>
          <cell r="H884">
            <v>300</v>
          </cell>
          <cell r="I884">
            <v>15300</v>
          </cell>
        </row>
        <row r="888">
          <cell r="A888">
            <v>13</v>
          </cell>
          <cell r="B888" t="str">
            <v>VEHICLE TRACKING</v>
          </cell>
        </row>
        <row r="889">
          <cell r="A889" t="str">
            <v>13.1.1.0</v>
          </cell>
          <cell r="B889" t="str">
            <v>NARROW BAND OPTION BASE</v>
          </cell>
          <cell r="C889" t="str">
            <v>ea.</v>
          </cell>
          <cell r="D889">
            <v>1</v>
          </cell>
          <cell r="G889">
            <v>23000</v>
          </cell>
          <cell r="H889">
            <v>2000</v>
          </cell>
          <cell r="I889">
            <v>25000</v>
          </cell>
        </row>
        <row r="890">
          <cell r="A890" t="str">
            <v>13.1.1.1</v>
          </cell>
          <cell r="B890" t="str">
            <v>Base Station</v>
          </cell>
          <cell r="C890" t="str">
            <v>ea.</v>
          </cell>
          <cell r="D890">
            <v>1</v>
          </cell>
          <cell r="E890">
            <v>23000</v>
          </cell>
          <cell r="F890">
            <v>1500</v>
          </cell>
          <cell r="G890">
            <v>23000</v>
          </cell>
          <cell r="H890">
            <v>1500</v>
          </cell>
          <cell r="I890">
            <v>24500</v>
          </cell>
        </row>
        <row r="891">
          <cell r="A891" t="str">
            <v>13.1.1.2</v>
          </cell>
          <cell r="B891" t="str">
            <v>4 Stack Dipole Antenna</v>
          </cell>
          <cell r="C891" t="str">
            <v>ea.</v>
          </cell>
          <cell r="D891">
            <v>1</v>
          </cell>
          <cell r="E891">
            <v>5600</v>
          </cell>
          <cell r="F891">
            <v>500</v>
          </cell>
          <cell r="G891">
            <v>5600</v>
          </cell>
          <cell r="H891">
            <v>500</v>
          </cell>
          <cell r="I891">
            <v>6100</v>
          </cell>
        </row>
        <row r="892">
          <cell r="A892" t="str">
            <v>13.1.1.3</v>
          </cell>
          <cell r="B892" t="str">
            <v>Site Survey</v>
          </cell>
          <cell r="C892" t="str">
            <v>ea.</v>
          </cell>
          <cell r="D892">
            <v>1</v>
          </cell>
          <cell r="E892">
            <v>3360</v>
          </cell>
          <cell r="F892">
            <v>0</v>
          </cell>
          <cell r="G892">
            <v>3360</v>
          </cell>
          <cell r="H892">
            <v>0</v>
          </cell>
          <cell r="I892">
            <v>3360</v>
          </cell>
        </row>
        <row r="895">
          <cell r="A895" t="str">
            <v>13.2.1.0</v>
          </cell>
          <cell r="B895" t="str">
            <v>NARROW BAND OPTION HAND HELD</v>
          </cell>
          <cell r="C895" t="str">
            <v>ea.</v>
          </cell>
          <cell r="D895">
            <v>1</v>
          </cell>
          <cell r="G895">
            <v>6060</v>
          </cell>
          <cell r="H895">
            <v>2100</v>
          </cell>
          <cell r="I895">
            <v>8160</v>
          </cell>
        </row>
        <row r="896">
          <cell r="A896" t="str">
            <v>13.2.1.1</v>
          </cell>
          <cell r="B896" t="str">
            <v>Hand Held terminal</v>
          </cell>
          <cell r="C896" t="str">
            <v>ea.</v>
          </cell>
          <cell r="D896">
            <v>1</v>
          </cell>
          <cell r="E896">
            <v>6060</v>
          </cell>
          <cell r="F896">
            <v>1500</v>
          </cell>
          <cell r="G896">
            <v>6060</v>
          </cell>
          <cell r="H896">
            <v>1500</v>
          </cell>
          <cell r="I896">
            <v>7560</v>
          </cell>
        </row>
        <row r="897">
          <cell r="A897" t="str">
            <v>13.2.1.2</v>
          </cell>
          <cell r="B897" t="str">
            <v>Hand Held terminal Charger</v>
          </cell>
          <cell r="C897" t="str">
            <v>ea.</v>
          </cell>
          <cell r="D897">
            <v>1</v>
          </cell>
          <cell r="E897">
            <v>890</v>
          </cell>
          <cell r="F897">
            <v>200</v>
          </cell>
          <cell r="G897">
            <v>890</v>
          </cell>
          <cell r="H897">
            <v>200</v>
          </cell>
          <cell r="I897">
            <v>1090</v>
          </cell>
        </row>
        <row r="898">
          <cell r="A898" t="str">
            <v>13.2.1.3</v>
          </cell>
          <cell r="B898" t="str">
            <v>Hand Held terminal Shoulder Strap</v>
          </cell>
          <cell r="C898" t="str">
            <v>ea.</v>
          </cell>
          <cell r="D898">
            <v>1</v>
          </cell>
          <cell r="E898">
            <v>250</v>
          </cell>
          <cell r="F898">
            <v>0</v>
          </cell>
          <cell r="G898">
            <v>250</v>
          </cell>
          <cell r="H898">
            <v>0</v>
          </cell>
          <cell r="I898">
            <v>250</v>
          </cell>
        </row>
        <row r="899">
          <cell r="A899" t="str">
            <v>13.2.1.4</v>
          </cell>
          <cell r="B899" t="str">
            <v>Hand Held terminal Carry Case</v>
          </cell>
          <cell r="C899" t="str">
            <v>ea.</v>
          </cell>
          <cell r="D899">
            <v>1</v>
          </cell>
          <cell r="E899">
            <v>670</v>
          </cell>
          <cell r="F899">
            <v>0</v>
          </cell>
          <cell r="G899">
            <v>670</v>
          </cell>
          <cell r="H899">
            <v>0</v>
          </cell>
          <cell r="I899">
            <v>670</v>
          </cell>
        </row>
        <row r="900">
          <cell r="A900" t="str">
            <v>13.2.1.5</v>
          </cell>
          <cell r="B900" t="str">
            <v>Hand Held terminal  Software</v>
          </cell>
          <cell r="C900" t="str">
            <v>ea.</v>
          </cell>
          <cell r="D900">
            <v>1</v>
          </cell>
          <cell r="E900">
            <v>1500</v>
          </cell>
          <cell r="F900">
            <v>400</v>
          </cell>
          <cell r="G900">
            <v>1500</v>
          </cell>
          <cell r="H900">
            <v>400</v>
          </cell>
          <cell r="I900">
            <v>1900</v>
          </cell>
        </row>
        <row r="903">
          <cell r="A903" t="str">
            <v>13.3.1.0</v>
          </cell>
          <cell r="B903" t="str">
            <v>SPREAD SPECTRUM BAND OPTION BASE</v>
          </cell>
          <cell r="C903" t="str">
            <v>ea.</v>
          </cell>
          <cell r="D903">
            <v>1</v>
          </cell>
          <cell r="G903">
            <v>5600</v>
          </cell>
          <cell r="H903">
            <v>2000</v>
          </cell>
          <cell r="I903">
            <v>7600</v>
          </cell>
        </row>
        <row r="904">
          <cell r="A904" t="str">
            <v>13.31.1</v>
          </cell>
          <cell r="B904" t="str">
            <v>Base Station</v>
          </cell>
          <cell r="C904" t="str">
            <v>ea.</v>
          </cell>
          <cell r="D904">
            <v>1</v>
          </cell>
          <cell r="E904">
            <v>5600</v>
          </cell>
          <cell r="F904">
            <v>1500</v>
          </cell>
          <cell r="G904">
            <v>5600</v>
          </cell>
          <cell r="H904">
            <v>1500</v>
          </cell>
          <cell r="I904">
            <v>7100</v>
          </cell>
        </row>
        <row r="905">
          <cell r="A905" t="str">
            <v>13.3.1.2</v>
          </cell>
          <cell r="B905" t="str">
            <v>12 dBi  Antenna</v>
          </cell>
          <cell r="C905" t="str">
            <v>ea.</v>
          </cell>
          <cell r="D905">
            <v>1</v>
          </cell>
          <cell r="E905">
            <v>2600</v>
          </cell>
          <cell r="F905">
            <v>500</v>
          </cell>
          <cell r="G905">
            <v>2600</v>
          </cell>
          <cell r="H905">
            <v>500</v>
          </cell>
          <cell r="I905">
            <v>3100</v>
          </cell>
        </row>
        <row r="906">
          <cell r="A906" t="str">
            <v>13.3.1.3</v>
          </cell>
          <cell r="B906" t="str">
            <v>Site Survey</v>
          </cell>
          <cell r="C906" t="str">
            <v>ea.</v>
          </cell>
          <cell r="D906">
            <v>1</v>
          </cell>
          <cell r="E906">
            <v>3360</v>
          </cell>
          <cell r="F906">
            <v>0</v>
          </cell>
          <cell r="G906">
            <v>3360</v>
          </cell>
          <cell r="H906">
            <v>0</v>
          </cell>
          <cell r="I906">
            <v>3360</v>
          </cell>
        </row>
        <row r="909">
          <cell r="A909" t="str">
            <v>13.4.1.0</v>
          </cell>
          <cell r="B909" t="str">
            <v>SPREAD SPECTRUM BAND HAND HELD</v>
          </cell>
          <cell r="C909" t="str">
            <v>ea.</v>
          </cell>
          <cell r="D909">
            <v>1</v>
          </cell>
          <cell r="G909">
            <v>16350</v>
          </cell>
          <cell r="H909">
            <v>2150</v>
          </cell>
          <cell r="I909">
            <v>18500</v>
          </cell>
        </row>
        <row r="910">
          <cell r="A910" t="str">
            <v>13.4.1.1</v>
          </cell>
          <cell r="B910" t="str">
            <v>Hand Held terminal</v>
          </cell>
          <cell r="C910" t="str">
            <v>ea.</v>
          </cell>
          <cell r="D910">
            <v>1</v>
          </cell>
          <cell r="E910">
            <v>16350</v>
          </cell>
          <cell r="F910">
            <v>1500</v>
          </cell>
          <cell r="G910">
            <v>16350</v>
          </cell>
          <cell r="H910">
            <v>1500</v>
          </cell>
          <cell r="I910">
            <v>17850</v>
          </cell>
        </row>
        <row r="911">
          <cell r="A911" t="str">
            <v>13.4.1.2</v>
          </cell>
          <cell r="B911" t="str">
            <v>Hand Held terminal Charger</v>
          </cell>
          <cell r="C911" t="str">
            <v>ea.</v>
          </cell>
          <cell r="D911">
            <v>1</v>
          </cell>
          <cell r="E911">
            <v>890</v>
          </cell>
          <cell r="F911">
            <v>200</v>
          </cell>
          <cell r="G911">
            <v>890</v>
          </cell>
          <cell r="H911">
            <v>200</v>
          </cell>
          <cell r="I911">
            <v>1090</v>
          </cell>
        </row>
        <row r="912">
          <cell r="A912" t="str">
            <v>13.4.1.3</v>
          </cell>
          <cell r="B912" t="str">
            <v>Hand Held terminal Spare Battery</v>
          </cell>
          <cell r="C912" t="str">
            <v>ea.</v>
          </cell>
          <cell r="D912">
            <v>1</v>
          </cell>
          <cell r="E912">
            <v>650</v>
          </cell>
          <cell r="F912">
            <v>50</v>
          </cell>
          <cell r="G912">
            <v>650</v>
          </cell>
          <cell r="H912">
            <v>50</v>
          </cell>
          <cell r="I912">
            <v>700</v>
          </cell>
        </row>
        <row r="913">
          <cell r="A913" t="str">
            <v>13.4.1.4</v>
          </cell>
          <cell r="B913" t="str">
            <v>Hand Held terminal Shoulder Strap</v>
          </cell>
          <cell r="C913" t="str">
            <v>ea.</v>
          </cell>
          <cell r="D913">
            <v>1</v>
          </cell>
          <cell r="E913">
            <v>250</v>
          </cell>
          <cell r="F913">
            <v>0</v>
          </cell>
          <cell r="G913">
            <v>250</v>
          </cell>
          <cell r="H913">
            <v>0</v>
          </cell>
          <cell r="I913">
            <v>250</v>
          </cell>
        </row>
        <row r="914">
          <cell r="A914" t="str">
            <v>13.4.1.5</v>
          </cell>
          <cell r="B914" t="str">
            <v>Hand Held terminal Carry Case</v>
          </cell>
          <cell r="C914" t="str">
            <v>ea.</v>
          </cell>
          <cell r="D914">
            <v>1</v>
          </cell>
          <cell r="E914">
            <v>670</v>
          </cell>
          <cell r="F914">
            <v>0</v>
          </cell>
          <cell r="G914">
            <v>670</v>
          </cell>
          <cell r="H914">
            <v>0</v>
          </cell>
          <cell r="I914">
            <v>670</v>
          </cell>
        </row>
        <row r="915">
          <cell r="A915" t="str">
            <v>13.4.1.6</v>
          </cell>
          <cell r="B915" t="str">
            <v>Hand Held terminal  Software</v>
          </cell>
          <cell r="C915" t="str">
            <v>ea.</v>
          </cell>
          <cell r="D915">
            <v>1</v>
          </cell>
          <cell r="E915">
            <v>1500</v>
          </cell>
          <cell r="F915">
            <v>400</v>
          </cell>
          <cell r="G915">
            <v>1500</v>
          </cell>
          <cell r="H915">
            <v>400</v>
          </cell>
          <cell r="I915">
            <v>1900</v>
          </cell>
        </row>
        <row r="918">
          <cell r="A918" t="str">
            <v>13.5.1.0</v>
          </cell>
          <cell r="B918" t="str">
            <v>VTS SERVER (DATA SERVER)</v>
          </cell>
          <cell r="C918" t="str">
            <v>ea.</v>
          </cell>
          <cell r="D918">
            <v>1</v>
          </cell>
          <cell r="G918">
            <v>173000</v>
          </cell>
          <cell r="H918">
            <v>3000</v>
          </cell>
          <cell r="I918">
            <v>176000</v>
          </cell>
        </row>
        <row r="919">
          <cell r="A919" t="str">
            <v>13.4.1.1</v>
          </cell>
          <cell r="B919" t="str">
            <v>SERVER</v>
          </cell>
          <cell r="C919" t="str">
            <v>ea.</v>
          </cell>
          <cell r="D919">
            <v>1</v>
          </cell>
          <cell r="E919">
            <v>90000</v>
          </cell>
          <cell r="F919">
            <v>2700</v>
          </cell>
          <cell r="G919">
            <v>90000</v>
          </cell>
          <cell r="H919">
            <v>2700</v>
          </cell>
          <cell r="I919">
            <v>92700</v>
          </cell>
        </row>
        <row r="920">
          <cell r="A920" t="str">
            <v>13.4.1.2</v>
          </cell>
          <cell r="B920" t="str">
            <v>INSTALLATION AND COMMISSIONING</v>
          </cell>
          <cell r="C920" t="str">
            <v>ea.</v>
          </cell>
          <cell r="D920">
            <v>1</v>
          </cell>
          <cell r="E920">
            <v>3000</v>
          </cell>
          <cell r="F920">
            <v>0</v>
          </cell>
          <cell r="G920">
            <v>3000</v>
          </cell>
          <cell r="I920">
            <v>3000</v>
          </cell>
        </row>
        <row r="921">
          <cell r="A921" t="str">
            <v>13.4.1.3</v>
          </cell>
          <cell r="B921" t="str">
            <v>Software Configuration</v>
          </cell>
          <cell r="C921" t="str">
            <v>ea.</v>
          </cell>
          <cell r="D921">
            <v>1</v>
          </cell>
          <cell r="E921">
            <v>30000</v>
          </cell>
          <cell r="F921">
            <v>300</v>
          </cell>
          <cell r="G921">
            <v>30000</v>
          </cell>
          <cell r="H921">
            <v>300</v>
          </cell>
          <cell r="I921">
            <v>30300</v>
          </cell>
        </row>
        <row r="922">
          <cell r="A922" t="str">
            <v>13.4.1.4</v>
          </cell>
          <cell r="B922" t="str">
            <v>Software</v>
          </cell>
          <cell r="C922" t="str">
            <v>ea.</v>
          </cell>
          <cell r="D922">
            <v>1</v>
          </cell>
          <cell r="E922">
            <v>50000</v>
          </cell>
          <cell r="F922">
            <v>0</v>
          </cell>
          <cell r="G922">
            <v>50000</v>
          </cell>
          <cell r="H922">
            <v>0</v>
          </cell>
          <cell r="I922">
            <v>50000</v>
          </cell>
        </row>
        <row r="925">
          <cell r="A925" t="str">
            <v>13.6.1.0</v>
          </cell>
          <cell r="B925" t="str">
            <v>VTS WORK STATION</v>
          </cell>
          <cell r="C925" t="str">
            <v>ea.</v>
          </cell>
          <cell r="D925">
            <v>1</v>
          </cell>
          <cell r="G925">
            <v>20000</v>
          </cell>
          <cell r="H925">
            <v>1500</v>
          </cell>
          <cell r="I925">
            <v>21500</v>
          </cell>
        </row>
        <row r="926">
          <cell r="A926" t="str">
            <v>13.6.1.1</v>
          </cell>
          <cell r="B926" t="str">
            <v>WORKSTATION (Office PC)</v>
          </cell>
          <cell r="C926" t="str">
            <v>ea.</v>
          </cell>
          <cell r="D926">
            <v>1</v>
          </cell>
          <cell r="E926">
            <v>20000</v>
          </cell>
          <cell r="F926">
            <v>1500</v>
          </cell>
          <cell r="G926">
            <v>20000</v>
          </cell>
          <cell r="H926">
            <v>1500</v>
          </cell>
          <cell r="I926">
            <v>21500</v>
          </cell>
        </row>
        <row r="929">
          <cell r="A929" t="str">
            <v>13.7.1.0</v>
          </cell>
          <cell r="B929" t="str">
            <v>VTS SOFTWARE CONFIGURATION AND LICENSES</v>
          </cell>
          <cell r="C929" t="str">
            <v>ea.</v>
          </cell>
          <cell r="D929">
            <v>1</v>
          </cell>
          <cell r="G929">
            <v>130000</v>
          </cell>
          <cell r="H929">
            <v>1500</v>
          </cell>
          <cell r="I929">
            <v>131500</v>
          </cell>
        </row>
        <row r="930">
          <cell r="A930" t="str">
            <v>13.7.1.1</v>
          </cell>
          <cell r="B930" t="str">
            <v>VTS SOFTWARE CONFIGURATION</v>
          </cell>
          <cell r="C930" t="str">
            <v>ea.</v>
          </cell>
          <cell r="D930">
            <v>1</v>
          </cell>
          <cell r="E930">
            <v>130000</v>
          </cell>
          <cell r="F930">
            <v>1500</v>
          </cell>
          <cell r="G930">
            <v>130000</v>
          </cell>
          <cell r="H930">
            <v>1500</v>
          </cell>
          <cell r="I930">
            <v>131500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uter"/>
      <sheetName val="Manual"/>
      <sheetName val="SUMMARY"/>
      <sheetName val="SUMM-DISC"/>
    </sheetNames>
    <sheetDataSet>
      <sheetData sheetId="0" refreshError="1">
        <row r="6">
          <cell r="E6" t="str">
            <v>Voucher No.</v>
          </cell>
        </row>
        <row r="9">
          <cell r="C9" t="str">
            <v xml:space="preserve">Payable to:     </v>
          </cell>
          <cell r="D9" t="str">
            <v>CONPALE  C.C.</v>
          </cell>
        </row>
        <row r="10">
          <cell r="D10" t="str">
            <v>P.O. BOX  41165</v>
          </cell>
        </row>
        <row r="11">
          <cell r="D11" t="str">
            <v>ROSBURGH  4072</v>
          </cell>
        </row>
        <row r="14">
          <cell r="F14" t="str">
            <v>R/c</v>
          </cell>
        </row>
        <row r="16">
          <cell r="F16">
            <v>45546</v>
          </cell>
        </row>
        <row r="17">
          <cell r="F17" t="str">
            <v xml:space="preserve"> </v>
          </cell>
        </row>
        <row r="18">
          <cell r="F18" t="str">
            <v xml:space="preserve"> </v>
          </cell>
        </row>
        <row r="19">
          <cell r="F19" t="str">
            <v xml:space="preserve"> </v>
          </cell>
        </row>
        <row r="20">
          <cell r="F20" t="str">
            <v xml:space="preserve"> </v>
          </cell>
        </row>
        <row r="25">
          <cell r="F25">
            <v>6376.44</v>
          </cell>
        </row>
        <row r="26">
          <cell r="F26">
            <v>51922.44</v>
          </cell>
        </row>
        <row r="28">
          <cell r="D28" t="str">
            <v>KD  774</v>
          </cell>
        </row>
        <row r="29">
          <cell r="D29" t="str">
            <v>P  94</v>
          </cell>
        </row>
        <row r="30">
          <cell r="E30" t="str">
            <v>Segment Head / Project Leader</v>
          </cell>
        </row>
        <row r="33">
          <cell r="C33" t="str">
            <v>CERTIFIED THAT THE AMOUNT OF  Fifty One Thousand Nine Hundred and Twenty Two  Rand and Forty Four Cents IS CORRECT AND DUE FOR PAYMENT</v>
          </cell>
        </row>
        <row r="37">
          <cell r="E37" t="str">
            <v>L Loots</v>
          </cell>
        </row>
        <row r="38">
          <cell r="C38" t="str">
            <v>APPROVED:</v>
          </cell>
          <cell r="E38" t="str">
            <v>Compiled (Name and signature)</v>
          </cell>
        </row>
        <row r="41">
          <cell r="C41" t="str">
            <v>(Authorised Signatory)</v>
          </cell>
          <cell r="E41" t="str">
            <v>Reference</v>
          </cell>
        </row>
        <row r="43">
          <cell r="C43">
            <v>38582</v>
          </cell>
          <cell r="E43" t="str">
            <v>(031) 361-4825</v>
          </cell>
          <cell r="F43" t="str">
            <v>(031) 361-5379</v>
          </cell>
        </row>
        <row r="44">
          <cell r="C44" t="str">
            <v>Date</v>
          </cell>
          <cell r="E44" t="str">
            <v>Telephone No.</v>
          </cell>
          <cell r="F44" t="str">
            <v>Fax No.</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6"/>
  <sheetViews>
    <sheetView showGridLines="0" showZeros="0" view="pageBreakPreview" zoomScaleNormal="90" zoomScaleSheetLayoutView="100" workbookViewId="0">
      <selection activeCell="G11" sqref="G11"/>
    </sheetView>
  </sheetViews>
  <sheetFormatPr defaultRowHeight="16.5"/>
  <cols>
    <col min="1" max="1" width="7.7109375" style="107" customWidth="1"/>
    <col min="2" max="2" width="9.85546875" style="107" customWidth="1"/>
    <col min="3" max="3" width="46.28515625" style="182" customWidth="1"/>
    <col min="4" max="4" width="6.85546875" style="115" customWidth="1"/>
    <col min="5" max="5" width="9.7109375" style="183" customWidth="1"/>
    <col min="6" max="6" width="15.140625" style="170" customWidth="1"/>
    <col min="7" max="7" width="18.5703125" style="171" customWidth="1"/>
    <col min="8" max="8" width="10.85546875" style="44" customWidth="1"/>
    <col min="9" max="9" width="9.42578125" style="44" customWidth="1"/>
    <col min="10" max="230" width="8.85546875" style="44"/>
    <col min="231" max="231" width="9.28515625" style="44" bestFit="1" customWidth="1"/>
    <col min="232" max="232" width="8.85546875" style="44"/>
    <col min="233" max="233" width="47" style="44" customWidth="1"/>
    <col min="234" max="234" width="8.85546875" style="44"/>
    <col min="235" max="235" width="13.140625" style="44" customWidth="1"/>
    <col min="236" max="236" width="9.5703125" style="44" bestFit="1" customWidth="1"/>
    <col min="237" max="237" width="10.140625" style="44" bestFit="1" customWidth="1"/>
    <col min="238" max="247" width="0" style="44" hidden="1" customWidth="1"/>
    <col min="248" max="248" width="9.85546875" style="44" customWidth="1"/>
    <col min="249" max="249" width="14.7109375" style="44" customWidth="1"/>
    <col min="250" max="255" width="0" style="44" hidden="1" customWidth="1"/>
    <col min="256" max="486" width="8.85546875" style="44"/>
    <col min="487" max="487" width="9.28515625" style="44" bestFit="1" customWidth="1"/>
    <col min="488" max="488" width="8.85546875" style="44"/>
    <col min="489" max="489" width="47" style="44" customWidth="1"/>
    <col min="490" max="490" width="8.85546875" style="44"/>
    <col min="491" max="491" width="13.140625" style="44" customWidth="1"/>
    <col min="492" max="492" width="9.5703125" style="44" bestFit="1" customWidth="1"/>
    <col min="493" max="493" width="10.140625" style="44" bestFit="1" customWidth="1"/>
    <col min="494" max="503" width="0" style="44" hidden="1" customWidth="1"/>
    <col min="504" max="504" width="9.85546875" style="44" customWidth="1"/>
    <col min="505" max="505" width="14.7109375" style="44" customWidth="1"/>
    <col min="506" max="511" width="0" style="44" hidden="1" customWidth="1"/>
    <col min="512" max="742" width="8.85546875" style="44"/>
    <col min="743" max="743" width="9.28515625" style="44" bestFit="1" customWidth="1"/>
    <col min="744" max="744" width="8.85546875" style="44"/>
    <col min="745" max="745" width="47" style="44" customWidth="1"/>
    <col min="746" max="746" width="8.85546875" style="44"/>
    <col min="747" max="747" width="13.140625" style="44" customWidth="1"/>
    <col min="748" max="748" width="9.5703125" style="44" bestFit="1" customWidth="1"/>
    <col min="749" max="749" width="10.140625" style="44" bestFit="1" customWidth="1"/>
    <col min="750" max="759" width="0" style="44" hidden="1" customWidth="1"/>
    <col min="760" max="760" width="9.85546875" style="44" customWidth="1"/>
    <col min="761" max="761" width="14.7109375" style="44" customWidth="1"/>
    <col min="762" max="767" width="0" style="44" hidden="1" customWidth="1"/>
    <col min="768" max="998" width="8.85546875" style="44"/>
    <col min="999" max="999" width="9.28515625" style="44" bestFit="1" customWidth="1"/>
    <col min="1000" max="1000" width="8.85546875" style="44"/>
    <col min="1001" max="1001" width="47" style="44" customWidth="1"/>
    <col min="1002" max="1002" width="8.85546875" style="44"/>
    <col min="1003" max="1003" width="13.140625" style="44" customWidth="1"/>
    <col min="1004" max="1004" width="9.5703125" style="44" bestFit="1" customWidth="1"/>
    <col min="1005" max="1005" width="10.140625" style="44" bestFit="1" customWidth="1"/>
    <col min="1006" max="1015" width="0" style="44" hidden="1" customWidth="1"/>
    <col min="1016" max="1016" width="9.85546875" style="44" customWidth="1"/>
    <col min="1017" max="1017" width="14.7109375" style="44" customWidth="1"/>
    <col min="1018" max="1023" width="0" style="44" hidden="1" customWidth="1"/>
    <col min="1024" max="1254" width="8.85546875" style="44"/>
    <col min="1255" max="1255" width="9.28515625" style="44" bestFit="1" customWidth="1"/>
    <col min="1256" max="1256" width="8.85546875" style="44"/>
    <col min="1257" max="1257" width="47" style="44" customWidth="1"/>
    <col min="1258" max="1258" width="8.85546875" style="44"/>
    <col min="1259" max="1259" width="13.140625" style="44" customWidth="1"/>
    <col min="1260" max="1260" width="9.5703125" style="44" bestFit="1" customWidth="1"/>
    <col min="1261" max="1261" width="10.140625" style="44" bestFit="1" customWidth="1"/>
    <col min="1262" max="1271" width="0" style="44" hidden="1" customWidth="1"/>
    <col min="1272" max="1272" width="9.85546875" style="44" customWidth="1"/>
    <col min="1273" max="1273" width="14.7109375" style="44" customWidth="1"/>
    <col min="1274" max="1279" width="0" style="44" hidden="1" customWidth="1"/>
    <col min="1280" max="1510" width="8.85546875" style="44"/>
    <col min="1511" max="1511" width="9.28515625" style="44" bestFit="1" customWidth="1"/>
    <col min="1512" max="1512" width="8.85546875" style="44"/>
    <col min="1513" max="1513" width="47" style="44" customWidth="1"/>
    <col min="1514" max="1514" width="8.85546875" style="44"/>
    <col min="1515" max="1515" width="13.140625" style="44" customWidth="1"/>
    <col min="1516" max="1516" width="9.5703125" style="44" bestFit="1" customWidth="1"/>
    <col min="1517" max="1517" width="10.140625" style="44" bestFit="1" customWidth="1"/>
    <col min="1518" max="1527" width="0" style="44" hidden="1" customWidth="1"/>
    <col min="1528" max="1528" width="9.85546875" style="44" customWidth="1"/>
    <col min="1529" max="1529" width="14.7109375" style="44" customWidth="1"/>
    <col min="1530" max="1535" width="0" style="44" hidden="1" customWidth="1"/>
    <col min="1536" max="1766" width="8.85546875" style="44"/>
    <col min="1767" max="1767" width="9.28515625" style="44" bestFit="1" customWidth="1"/>
    <col min="1768" max="1768" width="8.85546875" style="44"/>
    <col min="1769" max="1769" width="47" style="44" customWidth="1"/>
    <col min="1770" max="1770" width="8.85546875" style="44"/>
    <col min="1771" max="1771" width="13.140625" style="44" customWidth="1"/>
    <col min="1772" max="1772" width="9.5703125" style="44" bestFit="1" customWidth="1"/>
    <col min="1773" max="1773" width="10.140625" style="44" bestFit="1" customWidth="1"/>
    <col min="1774" max="1783" width="0" style="44" hidden="1" customWidth="1"/>
    <col min="1784" max="1784" width="9.85546875" style="44" customWidth="1"/>
    <col min="1785" max="1785" width="14.7109375" style="44" customWidth="1"/>
    <col min="1786" max="1791" width="0" style="44" hidden="1" customWidth="1"/>
    <col min="1792" max="2022" width="8.85546875" style="44"/>
    <col min="2023" max="2023" width="9.28515625" style="44" bestFit="1" customWidth="1"/>
    <col min="2024" max="2024" width="8.85546875" style="44"/>
    <col min="2025" max="2025" width="47" style="44" customWidth="1"/>
    <col min="2026" max="2026" width="8.85546875" style="44"/>
    <col min="2027" max="2027" width="13.140625" style="44" customWidth="1"/>
    <col min="2028" max="2028" width="9.5703125" style="44" bestFit="1" customWidth="1"/>
    <col min="2029" max="2029" width="10.140625" style="44" bestFit="1" customWidth="1"/>
    <col min="2030" max="2039" width="0" style="44" hidden="1" customWidth="1"/>
    <col min="2040" max="2040" width="9.85546875" style="44" customWidth="1"/>
    <col min="2041" max="2041" width="14.7109375" style="44" customWidth="1"/>
    <col min="2042" max="2047" width="0" style="44" hidden="1" customWidth="1"/>
    <col min="2048" max="2278" width="8.85546875" style="44"/>
    <col min="2279" max="2279" width="9.28515625" style="44" bestFit="1" customWidth="1"/>
    <col min="2280" max="2280" width="8.85546875" style="44"/>
    <col min="2281" max="2281" width="47" style="44" customWidth="1"/>
    <col min="2282" max="2282" width="8.85546875" style="44"/>
    <col min="2283" max="2283" width="13.140625" style="44" customWidth="1"/>
    <col min="2284" max="2284" width="9.5703125" style="44" bestFit="1" customWidth="1"/>
    <col min="2285" max="2285" width="10.140625" style="44" bestFit="1" customWidth="1"/>
    <col min="2286" max="2295" width="0" style="44" hidden="1" customWidth="1"/>
    <col min="2296" max="2296" width="9.85546875" style="44" customWidth="1"/>
    <col min="2297" max="2297" width="14.7109375" style="44" customWidth="1"/>
    <col min="2298" max="2303" width="0" style="44" hidden="1" customWidth="1"/>
    <col min="2304" max="2534" width="8.85546875" style="44"/>
    <col min="2535" max="2535" width="9.28515625" style="44" bestFit="1" customWidth="1"/>
    <col min="2536" max="2536" width="8.85546875" style="44"/>
    <col min="2537" max="2537" width="47" style="44" customWidth="1"/>
    <col min="2538" max="2538" width="8.85546875" style="44"/>
    <col min="2539" max="2539" width="13.140625" style="44" customWidth="1"/>
    <col min="2540" max="2540" width="9.5703125" style="44" bestFit="1" customWidth="1"/>
    <col min="2541" max="2541" width="10.140625" style="44" bestFit="1" customWidth="1"/>
    <col min="2542" max="2551" width="0" style="44" hidden="1" customWidth="1"/>
    <col min="2552" max="2552" width="9.85546875" style="44" customWidth="1"/>
    <col min="2553" max="2553" width="14.7109375" style="44" customWidth="1"/>
    <col min="2554" max="2559" width="0" style="44" hidden="1" customWidth="1"/>
    <col min="2560" max="2790" width="8.85546875" style="44"/>
    <col min="2791" max="2791" width="9.28515625" style="44" bestFit="1" customWidth="1"/>
    <col min="2792" max="2792" width="8.85546875" style="44"/>
    <col min="2793" max="2793" width="47" style="44" customWidth="1"/>
    <col min="2794" max="2794" width="8.85546875" style="44"/>
    <col min="2795" max="2795" width="13.140625" style="44" customWidth="1"/>
    <col min="2796" max="2796" width="9.5703125" style="44" bestFit="1" customWidth="1"/>
    <col min="2797" max="2797" width="10.140625" style="44" bestFit="1" customWidth="1"/>
    <col min="2798" max="2807" width="0" style="44" hidden="1" customWidth="1"/>
    <col min="2808" max="2808" width="9.85546875" style="44" customWidth="1"/>
    <col min="2809" max="2809" width="14.7109375" style="44" customWidth="1"/>
    <col min="2810" max="2815" width="0" style="44" hidden="1" customWidth="1"/>
    <col min="2816" max="3046" width="8.85546875" style="44"/>
    <col min="3047" max="3047" width="9.28515625" style="44" bestFit="1" customWidth="1"/>
    <col min="3048" max="3048" width="8.85546875" style="44"/>
    <col min="3049" max="3049" width="47" style="44" customWidth="1"/>
    <col min="3050" max="3050" width="8.85546875" style="44"/>
    <col min="3051" max="3051" width="13.140625" style="44" customWidth="1"/>
    <col min="3052" max="3052" width="9.5703125" style="44" bestFit="1" customWidth="1"/>
    <col min="3053" max="3053" width="10.140625" style="44" bestFit="1" customWidth="1"/>
    <col min="3054" max="3063" width="0" style="44" hidden="1" customWidth="1"/>
    <col min="3064" max="3064" width="9.85546875" style="44" customWidth="1"/>
    <col min="3065" max="3065" width="14.7109375" style="44" customWidth="1"/>
    <col min="3066" max="3071" width="0" style="44" hidden="1" customWidth="1"/>
    <col min="3072" max="3302" width="8.85546875" style="44"/>
    <col min="3303" max="3303" width="9.28515625" style="44" bestFit="1" customWidth="1"/>
    <col min="3304" max="3304" width="8.85546875" style="44"/>
    <col min="3305" max="3305" width="47" style="44" customWidth="1"/>
    <col min="3306" max="3306" width="8.85546875" style="44"/>
    <col min="3307" max="3307" width="13.140625" style="44" customWidth="1"/>
    <col min="3308" max="3308" width="9.5703125" style="44" bestFit="1" customWidth="1"/>
    <col min="3309" max="3309" width="10.140625" style="44" bestFit="1" customWidth="1"/>
    <col min="3310" max="3319" width="0" style="44" hidden="1" customWidth="1"/>
    <col min="3320" max="3320" width="9.85546875" style="44" customWidth="1"/>
    <col min="3321" max="3321" width="14.7109375" style="44" customWidth="1"/>
    <col min="3322" max="3327" width="0" style="44" hidden="1" customWidth="1"/>
    <col min="3328" max="3558" width="8.85546875" style="44"/>
    <col min="3559" max="3559" width="9.28515625" style="44" bestFit="1" customWidth="1"/>
    <col min="3560" max="3560" width="8.85546875" style="44"/>
    <col min="3561" max="3561" width="47" style="44" customWidth="1"/>
    <col min="3562" max="3562" width="8.85546875" style="44"/>
    <col min="3563" max="3563" width="13.140625" style="44" customWidth="1"/>
    <col min="3564" max="3564" width="9.5703125" style="44" bestFit="1" customWidth="1"/>
    <col min="3565" max="3565" width="10.140625" style="44" bestFit="1" customWidth="1"/>
    <col min="3566" max="3575" width="0" style="44" hidden="1" customWidth="1"/>
    <col min="3576" max="3576" width="9.85546875" style="44" customWidth="1"/>
    <col min="3577" max="3577" width="14.7109375" style="44" customWidth="1"/>
    <col min="3578" max="3583" width="0" style="44" hidden="1" customWidth="1"/>
    <col min="3584" max="3814" width="8.85546875" style="44"/>
    <col min="3815" max="3815" width="9.28515625" style="44" bestFit="1" customWidth="1"/>
    <col min="3816" max="3816" width="8.85546875" style="44"/>
    <col min="3817" max="3817" width="47" style="44" customWidth="1"/>
    <col min="3818" max="3818" width="8.85546875" style="44"/>
    <col min="3819" max="3819" width="13.140625" style="44" customWidth="1"/>
    <col min="3820" max="3820" width="9.5703125" style="44" bestFit="1" customWidth="1"/>
    <col min="3821" max="3821" width="10.140625" style="44" bestFit="1" customWidth="1"/>
    <col min="3822" max="3831" width="0" style="44" hidden="1" customWidth="1"/>
    <col min="3832" max="3832" width="9.85546875" style="44" customWidth="1"/>
    <col min="3833" max="3833" width="14.7109375" style="44" customWidth="1"/>
    <col min="3834" max="3839" width="0" style="44" hidden="1" customWidth="1"/>
    <col min="3840" max="4070" width="8.85546875" style="44"/>
    <col min="4071" max="4071" width="9.28515625" style="44" bestFit="1" customWidth="1"/>
    <col min="4072" max="4072" width="8.85546875" style="44"/>
    <col min="4073" max="4073" width="47" style="44" customWidth="1"/>
    <col min="4074" max="4074" width="8.85546875" style="44"/>
    <col min="4075" max="4075" width="13.140625" style="44" customWidth="1"/>
    <col min="4076" max="4076" width="9.5703125" style="44" bestFit="1" customWidth="1"/>
    <col min="4077" max="4077" width="10.140625" style="44" bestFit="1" customWidth="1"/>
    <col min="4078" max="4087" width="0" style="44" hidden="1" customWidth="1"/>
    <col min="4088" max="4088" width="9.85546875" style="44" customWidth="1"/>
    <col min="4089" max="4089" width="14.7109375" style="44" customWidth="1"/>
    <col min="4090" max="4095" width="0" style="44" hidden="1" customWidth="1"/>
    <col min="4096" max="4326" width="8.85546875" style="44"/>
    <col min="4327" max="4327" width="9.28515625" style="44" bestFit="1" customWidth="1"/>
    <col min="4328" max="4328" width="8.85546875" style="44"/>
    <col min="4329" max="4329" width="47" style="44" customWidth="1"/>
    <col min="4330" max="4330" width="8.85546875" style="44"/>
    <col min="4331" max="4331" width="13.140625" style="44" customWidth="1"/>
    <col min="4332" max="4332" width="9.5703125" style="44" bestFit="1" customWidth="1"/>
    <col min="4333" max="4333" width="10.140625" style="44" bestFit="1" customWidth="1"/>
    <col min="4334" max="4343" width="0" style="44" hidden="1" customWidth="1"/>
    <col min="4344" max="4344" width="9.85546875" style="44" customWidth="1"/>
    <col min="4345" max="4345" width="14.7109375" style="44" customWidth="1"/>
    <col min="4346" max="4351" width="0" style="44" hidden="1" customWidth="1"/>
    <col min="4352" max="4582" width="8.85546875" style="44"/>
    <col min="4583" max="4583" width="9.28515625" style="44" bestFit="1" customWidth="1"/>
    <col min="4584" max="4584" width="8.85546875" style="44"/>
    <col min="4585" max="4585" width="47" style="44" customWidth="1"/>
    <col min="4586" max="4586" width="8.85546875" style="44"/>
    <col min="4587" max="4587" width="13.140625" style="44" customWidth="1"/>
    <col min="4588" max="4588" width="9.5703125" style="44" bestFit="1" customWidth="1"/>
    <col min="4589" max="4589" width="10.140625" style="44" bestFit="1" customWidth="1"/>
    <col min="4590" max="4599" width="0" style="44" hidden="1" customWidth="1"/>
    <col min="4600" max="4600" width="9.85546875" style="44" customWidth="1"/>
    <col min="4601" max="4601" width="14.7109375" style="44" customWidth="1"/>
    <col min="4602" max="4607" width="0" style="44" hidden="1" customWidth="1"/>
    <col min="4608" max="4838" width="8.85546875" style="44"/>
    <col min="4839" max="4839" width="9.28515625" style="44" bestFit="1" customWidth="1"/>
    <col min="4840" max="4840" width="8.85546875" style="44"/>
    <col min="4841" max="4841" width="47" style="44" customWidth="1"/>
    <col min="4842" max="4842" width="8.85546875" style="44"/>
    <col min="4843" max="4843" width="13.140625" style="44" customWidth="1"/>
    <col min="4844" max="4844" width="9.5703125" style="44" bestFit="1" customWidth="1"/>
    <col min="4845" max="4845" width="10.140625" style="44" bestFit="1" customWidth="1"/>
    <col min="4846" max="4855" width="0" style="44" hidden="1" customWidth="1"/>
    <col min="4856" max="4856" width="9.85546875" style="44" customWidth="1"/>
    <col min="4857" max="4857" width="14.7109375" style="44" customWidth="1"/>
    <col min="4858" max="4863" width="0" style="44" hidden="1" customWidth="1"/>
    <col min="4864" max="5094" width="8.85546875" style="44"/>
    <col min="5095" max="5095" width="9.28515625" style="44" bestFit="1" customWidth="1"/>
    <col min="5096" max="5096" width="8.85546875" style="44"/>
    <col min="5097" max="5097" width="47" style="44" customWidth="1"/>
    <col min="5098" max="5098" width="8.85546875" style="44"/>
    <col min="5099" max="5099" width="13.140625" style="44" customWidth="1"/>
    <col min="5100" max="5100" width="9.5703125" style="44" bestFit="1" customWidth="1"/>
    <col min="5101" max="5101" width="10.140625" style="44" bestFit="1" customWidth="1"/>
    <col min="5102" max="5111" width="0" style="44" hidden="1" customWidth="1"/>
    <col min="5112" max="5112" width="9.85546875" style="44" customWidth="1"/>
    <col min="5113" max="5113" width="14.7109375" style="44" customWidth="1"/>
    <col min="5114" max="5119" width="0" style="44" hidden="1" customWidth="1"/>
    <col min="5120" max="5350" width="8.85546875" style="44"/>
    <col min="5351" max="5351" width="9.28515625" style="44" bestFit="1" customWidth="1"/>
    <col min="5352" max="5352" width="8.85546875" style="44"/>
    <col min="5353" max="5353" width="47" style="44" customWidth="1"/>
    <col min="5354" max="5354" width="8.85546875" style="44"/>
    <col min="5355" max="5355" width="13.140625" style="44" customWidth="1"/>
    <col min="5356" max="5356" width="9.5703125" style="44" bestFit="1" customWidth="1"/>
    <col min="5357" max="5357" width="10.140625" style="44" bestFit="1" customWidth="1"/>
    <col min="5358" max="5367" width="0" style="44" hidden="1" customWidth="1"/>
    <col min="5368" max="5368" width="9.85546875" style="44" customWidth="1"/>
    <col min="5369" max="5369" width="14.7109375" style="44" customWidth="1"/>
    <col min="5370" max="5375" width="0" style="44" hidden="1" customWidth="1"/>
    <col min="5376" max="5606" width="8.85546875" style="44"/>
    <col min="5607" max="5607" width="9.28515625" style="44" bestFit="1" customWidth="1"/>
    <col min="5608" max="5608" width="8.85546875" style="44"/>
    <col min="5609" max="5609" width="47" style="44" customWidth="1"/>
    <col min="5610" max="5610" width="8.85546875" style="44"/>
    <col min="5611" max="5611" width="13.140625" style="44" customWidth="1"/>
    <col min="5612" max="5612" width="9.5703125" style="44" bestFit="1" customWidth="1"/>
    <col min="5613" max="5613" width="10.140625" style="44" bestFit="1" customWidth="1"/>
    <col min="5614" max="5623" width="0" style="44" hidden="1" customWidth="1"/>
    <col min="5624" max="5624" width="9.85546875" style="44" customWidth="1"/>
    <col min="5625" max="5625" width="14.7109375" style="44" customWidth="1"/>
    <col min="5626" max="5631" width="0" style="44" hidden="1" customWidth="1"/>
    <col min="5632" max="5862" width="8.85546875" style="44"/>
    <col min="5863" max="5863" width="9.28515625" style="44" bestFit="1" customWidth="1"/>
    <col min="5864" max="5864" width="8.85546875" style="44"/>
    <col min="5865" max="5865" width="47" style="44" customWidth="1"/>
    <col min="5866" max="5866" width="8.85546875" style="44"/>
    <col min="5867" max="5867" width="13.140625" style="44" customWidth="1"/>
    <col min="5868" max="5868" width="9.5703125" style="44" bestFit="1" customWidth="1"/>
    <col min="5869" max="5869" width="10.140625" style="44" bestFit="1" customWidth="1"/>
    <col min="5870" max="5879" width="0" style="44" hidden="1" customWidth="1"/>
    <col min="5880" max="5880" width="9.85546875" style="44" customWidth="1"/>
    <col min="5881" max="5881" width="14.7109375" style="44" customWidth="1"/>
    <col min="5882" max="5887" width="0" style="44" hidden="1" customWidth="1"/>
    <col min="5888" max="6118" width="8.85546875" style="44"/>
    <col min="6119" max="6119" width="9.28515625" style="44" bestFit="1" customWidth="1"/>
    <col min="6120" max="6120" width="8.85546875" style="44"/>
    <col min="6121" max="6121" width="47" style="44" customWidth="1"/>
    <col min="6122" max="6122" width="8.85546875" style="44"/>
    <col min="6123" max="6123" width="13.140625" style="44" customWidth="1"/>
    <col min="6124" max="6124" width="9.5703125" style="44" bestFit="1" customWidth="1"/>
    <col min="6125" max="6125" width="10.140625" style="44" bestFit="1" customWidth="1"/>
    <col min="6126" max="6135" width="0" style="44" hidden="1" customWidth="1"/>
    <col min="6136" max="6136" width="9.85546875" style="44" customWidth="1"/>
    <col min="6137" max="6137" width="14.7109375" style="44" customWidth="1"/>
    <col min="6138" max="6143" width="0" style="44" hidden="1" customWidth="1"/>
    <col min="6144" max="6374" width="8.85546875" style="44"/>
    <col min="6375" max="6375" width="9.28515625" style="44" bestFit="1" customWidth="1"/>
    <col min="6376" max="6376" width="8.85546875" style="44"/>
    <col min="6377" max="6377" width="47" style="44" customWidth="1"/>
    <col min="6378" max="6378" width="8.85546875" style="44"/>
    <col min="6379" max="6379" width="13.140625" style="44" customWidth="1"/>
    <col min="6380" max="6380" width="9.5703125" style="44" bestFit="1" customWidth="1"/>
    <col min="6381" max="6381" width="10.140625" style="44" bestFit="1" customWidth="1"/>
    <col min="6382" max="6391" width="0" style="44" hidden="1" customWidth="1"/>
    <col min="6392" max="6392" width="9.85546875" style="44" customWidth="1"/>
    <col min="6393" max="6393" width="14.7109375" style="44" customWidth="1"/>
    <col min="6394" max="6399" width="0" style="44" hidden="1" customWidth="1"/>
    <col min="6400" max="6630" width="8.85546875" style="44"/>
    <col min="6631" max="6631" width="9.28515625" style="44" bestFit="1" customWidth="1"/>
    <col min="6632" max="6632" width="8.85546875" style="44"/>
    <col min="6633" max="6633" width="47" style="44" customWidth="1"/>
    <col min="6634" max="6634" width="8.85546875" style="44"/>
    <col min="6635" max="6635" width="13.140625" style="44" customWidth="1"/>
    <col min="6636" max="6636" width="9.5703125" style="44" bestFit="1" customWidth="1"/>
    <col min="6637" max="6637" width="10.140625" style="44" bestFit="1" customWidth="1"/>
    <col min="6638" max="6647" width="0" style="44" hidden="1" customWidth="1"/>
    <col min="6648" max="6648" width="9.85546875" style="44" customWidth="1"/>
    <col min="6649" max="6649" width="14.7109375" style="44" customWidth="1"/>
    <col min="6650" max="6655" width="0" style="44" hidden="1" customWidth="1"/>
    <col min="6656" max="6886" width="8.85546875" style="44"/>
    <col min="6887" max="6887" width="9.28515625" style="44" bestFit="1" customWidth="1"/>
    <col min="6888" max="6888" width="8.85546875" style="44"/>
    <col min="6889" max="6889" width="47" style="44" customWidth="1"/>
    <col min="6890" max="6890" width="8.85546875" style="44"/>
    <col min="6891" max="6891" width="13.140625" style="44" customWidth="1"/>
    <col min="6892" max="6892" width="9.5703125" style="44" bestFit="1" customWidth="1"/>
    <col min="6893" max="6893" width="10.140625" style="44" bestFit="1" customWidth="1"/>
    <col min="6894" max="6903" width="0" style="44" hidden="1" customWidth="1"/>
    <col min="6904" max="6904" width="9.85546875" style="44" customWidth="1"/>
    <col min="6905" max="6905" width="14.7109375" style="44" customWidth="1"/>
    <col min="6906" max="6911" width="0" style="44" hidden="1" customWidth="1"/>
    <col min="6912" max="7142" width="8.85546875" style="44"/>
    <col min="7143" max="7143" width="9.28515625" style="44" bestFit="1" customWidth="1"/>
    <col min="7144" max="7144" width="8.85546875" style="44"/>
    <col min="7145" max="7145" width="47" style="44" customWidth="1"/>
    <col min="7146" max="7146" width="8.85546875" style="44"/>
    <col min="7147" max="7147" width="13.140625" style="44" customWidth="1"/>
    <col min="7148" max="7148" width="9.5703125" style="44" bestFit="1" customWidth="1"/>
    <col min="7149" max="7149" width="10.140625" style="44" bestFit="1" customWidth="1"/>
    <col min="7150" max="7159" width="0" style="44" hidden="1" customWidth="1"/>
    <col min="7160" max="7160" width="9.85546875" style="44" customWidth="1"/>
    <col min="7161" max="7161" width="14.7109375" style="44" customWidth="1"/>
    <col min="7162" max="7167" width="0" style="44" hidden="1" customWidth="1"/>
    <col min="7168" max="7398" width="8.85546875" style="44"/>
    <col min="7399" max="7399" width="9.28515625" style="44" bestFit="1" customWidth="1"/>
    <col min="7400" max="7400" width="8.85546875" style="44"/>
    <col min="7401" max="7401" width="47" style="44" customWidth="1"/>
    <col min="7402" max="7402" width="8.85546875" style="44"/>
    <col min="7403" max="7403" width="13.140625" style="44" customWidth="1"/>
    <col min="7404" max="7404" width="9.5703125" style="44" bestFit="1" customWidth="1"/>
    <col min="7405" max="7405" width="10.140625" style="44" bestFit="1" customWidth="1"/>
    <col min="7406" max="7415" width="0" style="44" hidden="1" customWidth="1"/>
    <col min="7416" max="7416" width="9.85546875" style="44" customWidth="1"/>
    <col min="7417" max="7417" width="14.7109375" style="44" customWidth="1"/>
    <col min="7418" max="7423" width="0" style="44" hidden="1" customWidth="1"/>
    <col min="7424" max="7654" width="8.85546875" style="44"/>
    <col min="7655" max="7655" width="9.28515625" style="44" bestFit="1" customWidth="1"/>
    <col min="7656" max="7656" width="8.85546875" style="44"/>
    <col min="7657" max="7657" width="47" style="44" customWidth="1"/>
    <col min="7658" max="7658" width="8.85546875" style="44"/>
    <col min="7659" max="7659" width="13.140625" style="44" customWidth="1"/>
    <col min="7660" max="7660" width="9.5703125" style="44" bestFit="1" customWidth="1"/>
    <col min="7661" max="7661" width="10.140625" style="44" bestFit="1" customWidth="1"/>
    <col min="7662" max="7671" width="0" style="44" hidden="1" customWidth="1"/>
    <col min="7672" max="7672" width="9.85546875" style="44" customWidth="1"/>
    <col min="7673" max="7673" width="14.7109375" style="44" customWidth="1"/>
    <col min="7674" max="7679" width="0" style="44" hidden="1" customWidth="1"/>
    <col min="7680" max="7910" width="8.85546875" style="44"/>
    <col min="7911" max="7911" width="9.28515625" style="44" bestFit="1" customWidth="1"/>
    <col min="7912" max="7912" width="8.85546875" style="44"/>
    <col min="7913" max="7913" width="47" style="44" customWidth="1"/>
    <col min="7914" max="7914" width="8.85546875" style="44"/>
    <col min="7915" max="7915" width="13.140625" style="44" customWidth="1"/>
    <col min="7916" max="7916" width="9.5703125" style="44" bestFit="1" customWidth="1"/>
    <col min="7917" max="7917" width="10.140625" style="44" bestFit="1" customWidth="1"/>
    <col min="7918" max="7927" width="0" style="44" hidden="1" customWidth="1"/>
    <col min="7928" max="7928" width="9.85546875" style="44" customWidth="1"/>
    <col min="7929" max="7929" width="14.7109375" style="44" customWidth="1"/>
    <col min="7930" max="7935" width="0" style="44" hidden="1" customWidth="1"/>
    <col min="7936" max="8166" width="8.85546875" style="44"/>
    <col min="8167" max="8167" width="9.28515625" style="44" bestFit="1" customWidth="1"/>
    <col min="8168" max="8168" width="8.85546875" style="44"/>
    <col min="8169" max="8169" width="47" style="44" customWidth="1"/>
    <col min="8170" max="8170" width="8.85546875" style="44"/>
    <col min="8171" max="8171" width="13.140625" style="44" customWidth="1"/>
    <col min="8172" max="8172" width="9.5703125" style="44" bestFit="1" customWidth="1"/>
    <col min="8173" max="8173" width="10.140625" style="44" bestFit="1" customWidth="1"/>
    <col min="8174" max="8183" width="0" style="44" hidden="1" customWidth="1"/>
    <col min="8184" max="8184" width="9.85546875" style="44" customWidth="1"/>
    <col min="8185" max="8185" width="14.7109375" style="44" customWidth="1"/>
    <col min="8186" max="8191" width="0" style="44" hidden="1" customWidth="1"/>
    <col min="8192" max="8422" width="8.85546875" style="44"/>
    <col min="8423" max="8423" width="9.28515625" style="44" bestFit="1" customWidth="1"/>
    <col min="8424" max="8424" width="8.85546875" style="44"/>
    <col min="8425" max="8425" width="47" style="44" customWidth="1"/>
    <col min="8426" max="8426" width="8.85546875" style="44"/>
    <col min="8427" max="8427" width="13.140625" style="44" customWidth="1"/>
    <col min="8428" max="8428" width="9.5703125" style="44" bestFit="1" customWidth="1"/>
    <col min="8429" max="8429" width="10.140625" style="44" bestFit="1" customWidth="1"/>
    <col min="8430" max="8439" width="0" style="44" hidden="1" customWidth="1"/>
    <col min="8440" max="8440" width="9.85546875" style="44" customWidth="1"/>
    <col min="8441" max="8441" width="14.7109375" style="44" customWidth="1"/>
    <col min="8442" max="8447" width="0" style="44" hidden="1" customWidth="1"/>
    <col min="8448" max="8678" width="8.85546875" style="44"/>
    <col min="8679" max="8679" width="9.28515625" style="44" bestFit="1" customWidth="1"/>
    <col min="8680" max="8680" width="8.85546875" style="44"/>
    <col min="8681" max="8681" width="47" style="44" customWidth="1"/>
    <col min="8682" max="8682" width="8.85546875" style="44"/>
    <col min="8683" max="8683" width="13.140625" style="44" customWidth="1"/>
    <col min="8684" max="8684" width="9.5703125" style="44" bestFit="1" customWidth="1"/>
    <col min="8685" max="8685" width="10.140625" style="44" bestFit="1" customWidth="1"/>
    <col min="8686" max="8695" width="0" style="44" hidden="1" customWidth="1"/>
    <col min="8696" max="8696" width="9.85546875" style="44" customWidth="1"/>
    <col min="8697" max="8697" width="14.7109375" style="44" customWidth="1"/>
    <col min="8698" max="8703" width="0" style="44" hidden="1" customWidth="1"/>
    <col min="8704" max="8934" width="8.85546875" style="44"/>
    <col min="8935" max="8935" width="9.28515625" style="44" bestFit="1" customWidth="1"/>
    <col min="8936" max="8936" width="8.85546875" style="44"/>
    <col min="8937" max="8937" width="47" style="44" customWidth="1"/>
    <col min="8938" max="8938" width="8.85546875" style="44"/>
    <col min="8939" max="8939" width="13.140625" style="44" customWidth="1"/>
    <col min="8940" max="8940" width="9.5703125" style="44" bestFit="1" customWidth="1"/>
    <col min="8941" max="8941" width="10.140625" style="44" bestFit="1" customWidth="1"/>
    <col min="8942" max="8951" width="0" style="44" hidden="1" customWidth="1"/>
    <col min="8952" max="8952" width="9.85546875" style="44" customWidth="1"/>
    <col min="8953" max="8953" width="14.7109375" style="44" customWidth="1"/>
    <col min="8954" max="8959" width="0" style="44" hidden="1" customWidth="1"/>
    <col min="8960" max="9190" width="8.85546875" style="44"/>
    <col min="9191" max="9191" width="9.28515625" style="44" bestFit="1" customWidth="1"/>
    <col min="9192" max="9192" width="8.85546875" style="44"/>
    <col min="9193" max="9193" width="47" style="44" customWidth="1"/>
    <col min="9194" max="9194" width="8.85546875" style="44"/>
    <col min="9195" max="9195" width="13.140625" style="44" customWidth="1"/>
    <col min="9196" max="9196" width="9.5703125" style="44" bestFit="1" customWidth="1"/>
    <col min="9197" max="9197" width="10.140625" style="44" bestFit="1" customWidth="1"/>
    <col min="9198" max="9207" width="0" style="44" hidden="1" customWidth="1"/>
    <col min="9208" max="9208" width="9.85546875" style="44" customWidth="1"/>
    <col min="9209" max="9209" width="14.7109375" style="44" customWidth="1"/>
    <col min="9210" max="9215" width="0" style="44" hidden="1" customWidth="1"/>
    <col min="9216" max="9446" width="8.85546875" style="44"/>
    <col min="9447" max="9447" width="9.28515625" style="44" bestFit="1" customWidth="1"/>
    <col min="9448" max="9448" width="8.85546875" style="44"/>
    <col min="9449" max="9449" width="47" style="44" customWidth="1"/>
    <col min="9450" max="9450" width="8.85546875" style="44"/>
    <col min="9451" max="9451" width="13.140625" style="44" customWidth="1"/>
    <col min="9452" max="9452" width="9.5703125" style="44" bestFit="1" customWidth="1"/>
    <col min="9453" max="9453" width="10.140625" style="44" bestFit="1" customWidth="1"/>
    <col min="9454" max="9463" width="0" style="44" hidden="1" customWidth="1"/>
    <col min="9464" max="9464" width="9.85546875" style="44" customWidth="1"/>
    <col min="9465" max="9465" width="14.7109375" style="44" customWidth="1"/>
    <col min="9466" max="9471" width="0" style="44" hidden="1" customWidth="1"/>
    <col min="9472" max="9702" width="8.85546875" style="44"/>
    <col min="9703" max="9703" width="9.28515625" style="44" bestFit="1" customWidth="1"/>
    <col min="9704" max="9704" width="8.85546875" style="44"/>
    <col min="9705" max="9705" width="47" style="44" customWidth="1"/>
    <col min="9706" max="9706" width="8.85546875" style="44"/>
    <col min="9707" max="9707" width="13.140625" style="44" customWidth="1"/>
    <col min="9708" max="9708" width="9.5703125" style="44" bestFit="1" customWidth="1"/>
    <col min="9709" max="9709" width="10.140625" style="44" bestFit="1" customWidth="1"/>
    <col min="9710" max="9719" width="0" style="44" hidden="1" customWidth="1"/>
    <col min="9720" max="9720" width="9.85546875" style="44" customWidth="1"/>
    <col min="9721" max="9721" width="14.7109375" style="44" customWidth="1"/>
    <col min="9722" max="9727" width="0" style="44" hidden="1" customWidth="1"/>
    <col min="9728" max="9958" width="8.85546875" style="44"/>
    <col min="9959" max="9959" width="9.28515625" style="44" bestFit="1" customWidth="1"/>
    <col min="9960" max="9960" width="8.85546875" style="44"/>
    <col min="9961" max="9961" width="47" style="44" customWidth="1"/>
    <col min="9962" max="9962" width="8.85546875" style="44"/>
    <col min="9963" max="9963" width="13.140625" style="44" customWidth="1"/>
    <col min="9964" max="9964" width="9.5703125" style="44" bestFit="1" customWidth="1"/>
    <col min="9965" max="9965" width="10.140625" style="44" bestFit="1" customWidth="1"/>
    <col min="9966" max="9975" width="0" style="44" hidden="1" customWidth="1"/>
    <col min="9976" max="9976" width="9.85546875" style="44" customWidth="1"/>
    <col min="9977" max="9977" width="14.7109375" style="44" customWidth="1"/>
    <col min="9978" max="9983" width="0" style="44" hidden="1" customWidth="1"/>
    <col min="9984" max="10214" width="8.85546875" style="44"/>
    <col min="10215" max="10215" width="9.28515625" style="44" bestFit="1" customWidth="1"/>
    <col min="10216" max="10216" width="8.85546875" style="44"/>
    <col min="10217" max="10217" width="47" style="44" customWidth="1"/>
    <col min="10218" max="10218" width="8.85546875" style="44"/>
    <col min="10219" max="10219" width="13.140625" style="44" customWidth="1"/>
    <col min="10220" max="10220" width="9.5703125" style="44" bestFit="1" customWidth="1"/>
    <col min="10221" max="10221" width="10.140625" style="44" bestFit="1" customWidth="1"/>
    <col min="10222" max="10231" width="0" style="44" hidden="1" customWidth="1"/>
    <col min="10232" max="10232" width="9.85546875" style="44" customWidth="1"/>
    <col min="10233" max="10233" width="14.7109375" style="44" customWidth="1"/>
    <col min="10234" max="10239" width="0" style="44" hidden="1" customWidth="1"/>
    <col min="10240" max="10470" width="8.85546875" style="44"/>
    <col min="10471" max="10471" width="9.28515625" style="44" bestFit="1" customWidth="1"/>
    <col min="10472" max="10472" width="8.85546875" style="44"/>
    <col min="10473" max="10473" width="47" style="44" customWidth="1"/>
    <col min="10474" max="10474" width="8.85546875" style="44"/>
    <col min="10475" max="10475" width="13.140625" style="44" customWidth="1"/>
    <col min="10476" max="10476" width="9.5703125" style="44" bestFit="1" customWidth="1"/>
    <col min="10477" max="10477" width="10.140625" style="44" bestFit="1" customWidth="1"/>
    <col min="10478" max="10487" width="0" style="44" hidden="1" customWidth="1"/>
    <col min="10488" max="10488" width="9.85546875" style="44" customWidth="1"/>
    <col min="10489" max="10489" width="14.7109375" style="44" customWidth="1"/>
    <col min="10490" max="10495" width="0" style="44" hidden="1" customWidth="1"/>
    <col min="10496" max="10726" width="8.85546875" style="44"/>
    <col min="10727" max="10727" width="9.28515625" style="44" bestFit="1" customWidth="1"/>
    <col min="10728" max="10728" width="8.85546875" style="44"/>
    <col min="10729" max="10729" width="47" style="44" customWidth="1"/>
    <col min="10730" max="10730" width="8.85546875" style="44"/>
    <col min="10731" max="10731" width="13.140625" style="44" customWidth="1"/>
    <col min="10732" max="10732" width="9.5703125" style="44" bestFit="1" customWidth="1"/>
    <col min="10733" max="10733" width="10.140625" style="44" bestFit="1" customWidth="1"/>
    <col min="10734" max="10743" width="0" style="44" hidden="1" customWidth="1"/>
    <col min="10744" max="10744" width="9.85546875" style="44" customWidth="1"/>
    <col min="10745" max="10745" width="14.7109375" style="44" customWidth="1"/>
    <col min="10746" max="10751" width="0" style="44" hidden="1" customWidth="1"/>
    <col min="10752" max="10982" width="8.85546875" style="44"/>
    <col min="10983" max="10983" width="9.28515625" style="44" bestFit="1" customWidth="1"/>
    <col min="10984" max="10984" width="8.85546875" style="44"/>
    <col min="10985" max="10985" width="47" style="44" customWidth="1"/>
    <col min="10986" max="10986" width="8.85546875" style="44"/>
    <col min="10987" max="10987" width="13.140625" style="44" customWidth="1"/>
    <col min="10988" max="10988" width="9.5703125" style="44" bestFit="1" customWidth="1"/>
    <col min="10989" max="10989" width="10.140625" style="44" bestFit="1" customWidth="1"/>
    <col min="10990" max="10999" width="0" style="44" hidden="1" customWidth="1"/>
    <col min="11000" max="11000" width="9.85546875" style="44" customWidth="1"/>
    <col min="11001" max="11001" width="14.7109375" style="44" customWidth="1"/>
    <col min="11002" max="11007" width="0" style="44" hidden="1" customWidth="1"/>
    <col min="11008" max="11238" width="8.85546875" style="44"/>
    <col min="11239" max="11239" width="9.28515625" style="44" bestFit="1" customWidth="1"/>
    <col min="11240" max="11240" width="8.85546875" style="44"/>
    <col min="11241" max="11241" width="47" style="44" customWidth="1"/>
    <col min="11242" max="11242" width="8.85546875" style="44"/>
    <col min="11243" max="11243" width="13.140625" style="44" customWidth="1"/>
    <col min="11244" max="11244" width="9.5703125" style="44" bestFit="1" customWidth="1"/>
    <col min="11245" max="11245" width="10.140625" style="44" bestFit="1" customWidth="1"/>
    <col min="11246" max="11255" width="0" style="44" hidden="1" customWidth="1"/>
    <col min="11256" max="11256" width="9.85546875" style="44" customWidth="1"/>
    <col min="11257" max="11257" width="14.7109375" style="44" customWidth="1"/>
    <col min="11258" max="11263" width="0" style="44" hidden="1" customWidth="1"/>
    <col min="11264" max="11494" width="8.85546875" style="44"/>
    <col min="11495" max="11495" width="9.28515625" style="44" bestFit="1" customWidth="1"/>
    <col min="11496" max="11496" width="8.85546875" style="44"/>
    <col min="11497" max="11497" width="47" style="44" customWidth="1"/>
    <col min="11498" max="11498" width="8.85546875" style="44"/>
    <col min="11499" max="11499" width="13.140625" style="44" customWidth="1"/>
    <col min="11500" max="11500" width="9.5703125" style="44" bestFit="1" customWidth="1"/>
    <col min="11501" max="11501" width="10.140625" style="44" bestFit="1" customWidth="1"/>
    <col min="11502" max="11511" width="0" style="44" hidden="1" customWidth="1"/>
    <col min="11512" max="11512" width="9.85546875" style="44" customWidth="1"/>
    <col min="11513" max="11513" width="14.7109375" style="44" customWidth="1"/>
    <col min="11514" max="11519" width="0" style="44" hidden="1" customWidth="1"/>
    <col min="11520" max="11750" width="8.85546875" style="44"/>
    <col min="11751" max="11751" width="9.28515625" style="44" bestFit="1" customWidth="1"/>
    <col min="11752" max="11752" width="8.85546875" style="44"/>
    <col min="11753" max="11753" width="47" style="44" customWidth="1"/>
    <col min="11754" max="11754" width="8.85546875" style="44"/>
    <col min="11755" max="11755" width="13.140625" style="44" customWidth="1"/>
    <col min="11756" max="11756" width="9.5703125" style="44" bestFit="1" customWidth="1"/>
    <col min="11757" max="11757" width="10.140625" style="44" bestFit="1" customWidth="1"/>
    <col min="11758" max="11767" width="0" style="44" hidden="1" customWidth="1"/>
    <col min="11768" max="11768" width="9.85546875" style="44" customWidth="1"/>
    <col min="11769" max="11769" width="14.7109375" style="44" customWidth="1"/>
    <col min="11770" max="11775" width="0" style="44" hidden="1" customWidth="1"/>
    <col min="11776" max="12006" width="8.85546875" style="44"/>
    <col min="12007" max="12007" width="9.28515625" style="44" bestFit="1" customWidth="1"/>
    <col min="12008" max="12008" width="8.85546875" style="44"/>
    <col min="12009" max="12009" width="47" style="44" customWidth="1"/>
    <col min="12010" max="12010" width="8.85546875" style="44"/>
    <col min="12011" max="12011" width="13.140625" style="44" customWidth="1"/>
    <col min="12012" max="12012" width="9.5703125" style="44" bestFit="1" customWidth="1"/>
    <col min="12013" max="12013" width="10.140625" style="44" bestFit="1" customWidth="1"/>
    <col min="12014" max="12023" width="0" style="44" hidden="1" customWidth="1"/>
    <col min="12024" max="12024" width="9.85546875" style="44" customWidth="1"/>
    <col min="12025" max="12025" width="14.7109375" style="44" customWidth="1"/>
    <col min="12026" max="12031" width="0" style="44" hidden="1" customWidth="1"/>
    <col min="12032" max="12262" width="8.85546875" style="44"/>
    <col min="12263" max="12263" width="9.28515625" style="44" bestFit="1" customWidth="1"/>
    <col min="12264" max="12264" width="8.85546875" style="44"/>
    <col min="12265" max="12265" width="47" style="44" customWidth="1"/>
    <col min="12266" max="12266" width="8.85546875" style="44"/>
    <col min="12267" max="12267" width="13.140625" style="44" customWidth="1"/>
    <col min="12268" max="12268" width="9.5703125" style="44" bestFit="1" customWidth="1"/>
    <col min="12269" max="12269" width="10.140625" style="44" bestFit="1" customWidth="1"/>
    <col min="12270" max="12279" width="0" style="44" hidden="1" customWidth="1"/>
    <col min="12280" max="12280" width="9.85546875" style="44" customWidth="1"/>
    <col min="12281" max="12281" width="14.7109375" style="44" customWidth="1"/>
    <col min="12282" max="12287" width="0" style="44" hidden="1" customWidth="1"/>
    <col min="12288" max="12518" width="8.85546875" style="44"/>
    <col min="12519" max="12519" width="9.28515625" style="44" bestFit="1" customWidth="1"/>
    <col min="12520" max="12520" width="8.85546875" style="44"/>
    <col min="12521" max="12521" width="47" style="44" customWidth="1"/>
    <col min="12522" max="12522" width="8.85546875" style="44"/>
    <col min="12523" max="12523" width="13.140625" style="44" customWidth="1"/>
    <col min="12524" max="12524" width="9.5703125" style="44" bestFit="1" customWidth="1"/>
    <col min="12525" max="12525" width="10.140625" style="44" bestFit="1" customWidth="1"/>
    <col min="12526" max="12535" width="0" style="44" hidden="1" customWidth="1"/>
    <col min="12536" max="12536" width="9.85546875" style="44" customWidth="1"/>
    <col min="12537" max="12537" width="14.7109375" style="44" customWidth="1"/>
    <col min="12538" max="12543" width="0" style="44" hidden="1" customWidth="1"/>
    <col min="12544" max="12774" width="8.85546875" style="44"/>
    <col min="12775" max="12775" width="9.28515625" style="44" bestFit="1" customWidth="1"/>
    <col min="12776" max="12776" width="8.85546875" style="44"/>
    <col min="12777" max="12777" width="47" style="44" customWidth="1"/>
    <col min="12778" max="12778" width="8.85546875" style="44"/>
    <col min="12779" max="12779" width="13.140625" style="44" customWidth="1"/>
    <col min="12780" max="12780" width="9.5703125" style="44" bestFit="1" customWidth="1"/>
    <col min="12781" max="12781" width="10.140625" style="44" bestFit="1" customWidth="1"/>
    <col min="12782" max="12791" width="0" style="44" hidden="1" customWidth="1"/>
    <col min="12792" max="12792" width="9.85546875" style="44" customWidth="1"/>
    <col min="12793" max="12793" width="14.7109375" style="44" customWidth="1"/>
    <col min="12794" max="12799" width="0" style="44" hidden="1" customWidth="1"/>
    <col min="12800" max="13030" width="8.85546875" style="44"/>
    <col min="13031" max="13031" width="9.28515625" style="44" bestFit="1" customWidth="1"/>
    <col min="13032" max="13032" width="8.85546875" style="44"/>
    <col min="13033" max="13033" width="47" style="44" customWidth="1"/>
    <col min="13034" max="13034" width="8.85546875" style="44"/>
    <col min="13035" max="13035" width="13.140625" style="44" customWidth="1"/>
    <col min="13036" max="13036" width="9.5703125" style="44" bestFit="1" customWidth="1"/>
    <col min="13037" max="13037" width="10.140625" style="44" bestFit="1" customWidth="1"/>
    <col min="13038" max="13047" width="0" style="44" hidden="1" customWidth="1"/>
    <col min="13048" max="13048" width="9.85546875" style="44" customWidth="1"/>
    <col min="13049" max="13049" width="14.7109375" style="44" customWidth="1"/>
    <col min="13050" max="13055" width="0" style="44" hidden="1" customWidth="1"/>
    <col min="13056" max="13286" width="8.85546875" style="44"/>
    <col min="13287" max="13287" width="9.28515625" style="44" bestFit="1" customWidth="1"/>
    <col min="13288" max="13288" width="8.85546875" style="44"/>
    <col min="13289" max="13289" width="47" style="44" customWidth="1"/>
    <col min="13290" max="13290" width="8.85546875" style="44"/>
    <col min="13291" max="13291" width="13.140625" style="44" customWidth="1"/>
    <col min="13292" max="13292" width="9.5703125" style="44" bestFit="1" customWidth="1"/>
    <col min="13293" max="13293" width="10.140625" style="44" bestFit="1" customWidth="1"/>
    <col min="13294" max="13303" width="0" style="44" hidden="1" customWidth="1"/>
    <col min="13304" max="13304" width="9.85546875" style="44" customWidth="1"/>
    <col min="13305" max="13305" width="14.7109375" style="44" customWidth="1"/>
    <col min="13306" max="13311" width="0" style="44" hidden="1" customWidth="1"/>
    <col min="13312" max="13542" width="8.85546875" style="44"/>
    <col min="13543" max="13543" width="9.28515625" style="44" bestFit="1" customWidth="1"/>
    <col min="13544" max="13544" width="8.85546875" style="44"/>
    <col min="13545" max="13545" width="47" style="44" customWidth="1"/>
    <col min="13546" max="13546" width="8.85546875" style="44"/>
    <col min="13547" max="13547" width="13.140625" style="44" customWidth="1"/>
    <col min="13548" max="13548" width="9.5703125" style="44" bestFit="1" customWidth="1"/>
    <col min="13549" max="13549" width="10.140625" style="44" bestFit="1" customWidth="1"/>
    <col min="13550" max="13559" width="0" style="44" hidden="1" customWidth="1"/>
    <col min="13560" max="13560" width="9.85546875" style="44" customWidth="1"/>
    <col min="13561" max="13561" width="14.7109375" style="44" customWidth="1"/>
    <col min="13562" max="13567" width="0" style="44" hidden="1" customWidth="1"/>
    <col min="13568" max="13798" width="8.85546875" style="44"/>
    <col min="13799" max="13799" width="9.28515625" style="44" bestFit="1" customWidth="1"/>
    <col min="13800" max="13800" width="8.85546875" style="44"/>
    <col min="13801" max="13801" width="47" style="44" customWidth="1"/>
    <col min="13802" max="13802" width="8.85546875" style="44"/>
    <col min="13803" max="13803" width="13.140625" style="44" customWidth="1"/>
    <col min="13804" max="13804" width="9.5703125" style="44" bestFit="1" customWidth="1"/>
    <col min="13805" max="13805" width="10.140625" style="44" bestFit="1" customWidth="1"/>
    <col min="13806" max="13815" width="0" style="44" hidden="1" customWidth="1"/>
    <col min="13816" max="13816" width="9.85546875" style="44" customWidth="1"/>
    <col min="13817" max="13817" width="14.7109375" style="44" customWidth="1"/>
    <col min="13818" max="13823" width="0" style="44" hidden="1" customWidth="1"/>
    <col min="13824" max="14054" width="8.85546875" style="44"/>
    <col min="14055" max="14055" width="9.28515625" style="44" bestFit="1" customWidth="1"/>
    <col min="14056" max="14056" width="8.85546875" style="44"/>
    <col min="14057" max="14057" width="47" style="44" customWidth="1"/>
    <col min="14058" max="14058" width="8.85546875" style="44"/>
    <col min="14059" max="14059" width="13.140625" style="44" customWidth="1"/>
    <col min="14060" max="14060" width="9.5703125" style="44" bestFit="1" customWidth="1"/>
    <col min="14061" max="14061" width="10.140625" style="44" bestFit="1" customWidth="1"/>
    <col min="14062" max="14071" width="0" style="44" hidden="1" customWidth="1"/>
    <col min="14072" max="14072" width="9.85546875" style="44" customWidth="1"/>
    <col min="14073" max="14073" width="14.7109375" style="44" customWidth="1"/>
    <col min="14074" max="14079" width="0" style="44" hidden="1" customWidth="1"/>
    <col min="14080" max="14310" width="8.85546875" style="44"/>
    <col min="14311" max="14311" width="9.28515625" style="44" bestFit="1" customWidth="1"/>
    <col min="14312" max="14312" width="8.85546875" style="44"/>
    <col min="14313" max="14313" width="47" style="44" customWidth="1"/>
    <col min="14314" max="14314" width="8.85546875" style="44"/>
    <col min="14315" max="14315" width="13.140625" style="44" customWidth="1"/>
    <col min="14316" max="14316" width="9.5703125" style="44" bestFit="1" customWidth="1"/>
    <col min="14317" max="14317" width="10.140625" style="44" bestFit="1" customWidth="1"/>
    <col min="14318" max="14327" width="0" style="44" hidden="1" customWidth="1"/>
    <col min="14328" max="14328" width="9.85546875" style="44" customWidth="1"/>
    <col min="14329" max="14329" width="14.7109375" style="44" customWidth="1"/>
    <col min="14330" max="14335" width="0" style="44" hidden="1" customWidth="1"/>
    <col min="14336" max="14566" width="8.85546875" style="44"/>
    <col min="14567" max="14567" width="9.28515625" style="44" bestFit="1" customWidth="1"/>
    <col min="14568" max="14568" width="8.85546875" style="44"/>
    <col min="14569" max="14569" width="47" style="44" customWidth="1"/>
    <col min="14570" max="14570" width="8.85546875" style="44"/>
    <col min="14571" max="14571" width="13.140625" style="44" customWidth="1"/>
    <col min="14572" max="14572" width="9.5703125" style="44" bestFit="1" customWidth="1"/>
    <col min="14573" max="14573" width="10.140625" style="44" bestFit="1" customWidth="1"/>
    <col min="14574" max="14583" width="0" style="44" hidden="1" customWidth="1"/>
    <col min="14584" max="14584" width="9.85546875" style="44" customWidth="1"/>
    <col min="14585" max="14585" width="14.7109375" style="44" customWidth="1"/>
    <col min="14586" max="14591" width="0" style="44" hidden="1" customWidth="1"/>
    <col min="14592" max="14822" width="8.85546875" style="44"/>
    <col min="14823" max="14823" width="9.28515625" style="44" bestFit="1" customWidth="1"/>
    <col min="14824" max="14824" width="8.85546875" style="44"/>
    <col min="14825" max="14825" width="47" style="44" customWidth="1"/>
    <col min="14826" max="14826" width="8.85546875" style="44"/>
    <col min="14827" max="14827" width="13.140625" style="44" customWidth="1"/>
    <col min="14828" max="14828" width="9.5703125" style="44" bestFit="1" customWidth="1"/>
    <col min="14829" max="14829" width="10.140625" style="44" bestFit="1" customWidth="1"/>
    <col min="14830" max="14839" width="0" style="44" hidden="1" customWidth="1"/>
    <col min="14840" max="14840" width="9.85546875" style="44" customWidth="1"/>
    <col min="14841" max="14841" width="14.7109375" style="44" customWidth="1"/>
    <col min="14842" max="14847" width="0" style="44" hidden="1" customWidth="1"/>
    <col min="14848" max="15078" width="8.85546875" style="44"/>
    <col min="15079" max="15079" width="9.28515625" style="44" bestFit="1" customWidth="1"/>
    <col min="15080" max="15080" width="8.85546875" style="44"/>
    <col min="15081" max="15081" width="47" style="44" customWidth="1"/>
    <col min="15082" max="15082" width="8.85546875" style="44"/>
    <col min="15083" max="15083" width="13.140625" style="44" customWidth="1"/>
    <col min="15084" max="15084" width="9.5703125" style="44" bestFit="1" customWidth="1"/>
    <col min="15085" max="15085" width="10.140625" style="44" bestFit="1" customWidth="1"/>
    <col min="15086" max="15095" width="0" style="44" hidden="1" customWidth="1"/>
    <col min="15096" max="15096" width="9.85546875" style="44" customWidth="1"/>
    <col min="15097" max="15097" width="14.7109375" style="44" customWidth="1"/>
    <col min="15098" max="15103" width="0" style="44" hidden="1" customWidth="1"/>
    <col min="15104" max="15334" width="8.85546875" style="44"/>
    <col min="15335" max="15335" width="9.28515625" style="44" bestFit="1" customWidth="1"/>
    <col min="15336" max="15336" width="8.85546875" style="44"/>
    <col min="15337" max="15337" width="47" style="44" customWidth="1"/>
    <col min="15338" max="15338" width="8.85546875" style="44"/>
    <col min="15339" max="15339" width="13.140625" style="44" customWidth="1"/>
    <col min="15340" max="15340" width="9.5703125" style="44" bestFit="1" customWidth="1"/>
    <col min="15341" max="15341" width="10.140625" style="44" bestFit="1" customWidth="1"/>
    <col min="15342" max="15351" width="0" style="44" hidden="1" customWidth="1"/>
    <col min="15352" max="15352" width="9.85546875" style="44" customWidth="1"/>
    <col min="15353" max="15353" width="14.7109375" style="44" customWidth="1"/>
    <col min="15354" max="15359" width="0" style="44" hidden="1" customWidth="1"/>
    <col min="15360" max="15590" width="8.85546875" style="44"/>
    <col min="15591" max="15591" width="9.28515625" style="44" bestFit="1" customWidth="1"/>
    <col min="15592" max="15592" width="8.85546875" style="44"/>
    <col min="15593" max="15593" width="47" style="44" customWidth="1"/>
    <col min="15594" max="15594" width="8.85546875" style="44"/>
    <col min="15595" max="15595" width="13.140625" style="44" customWidth="1"/>
    <col min="15596" max="15596" width="9.5703125" style="44" bestFit="1" customWidth="1"/>
    <col min="15597" max="15597" width="10.140625" style="44" bestFit="1" customWidth="1"/>
    <col min="15598" max="15607" width="0" style="44" hidden="1" customWidth="1"/>
    <col min="15608" max="15608" width="9.85546875" style="44" customWidth="1"/>
    <col min="15609" max="15609" width="14.7109375" style="44" customWidth="1"/>
    <col min="15610" max="15615" width="0" style="44" hidden="1" customWidth="1"/>
    <col min="15616" max="15846" width="8.85546875" style="44"/>
    <col min="15847" max="15847" width="9.28515625" style="44" bestFit="1" customWidth="1"/>
    <col min="15848" max="15848" width="8.85546875" style="44"/>
    <col min="15849" max="15849" width="47" style="44" customWidth="1"/>
    <col min="15850" max="15850" width="8.85546875" style="44"/>
    <col min="15851" max="15851" width="13.140625" style="44" customWidth="1"/>
    <col min="15852" max="15852" width="9.5703125" style="44" bestFit="1" customWidth="1"/>
    <col min="15853" max="15853" width="10.140625" style="44" bestFit="1" customWidth="1"/>
    <col min="15854" max="15863" width="0" style="44" hidden="1" customWidth="1"/>
    <col min="15864" max="15864" width="9.85546875" style="44" customWidth="1"/>
    <col min="15865" max="15865" width="14.7109375" style="44" customWidth="1"/>
    <col min="15866" max="15871" width="0" style="44" hidden="1" customWidth="1"/>
    <col min="15872" max="16102" width="8.85546875" style="44"/>
    <col min="16103" max="16103" width="9.28515625" style="44" bestFit="1" customWidth="1"/>
    <col min="16104" max="16104" width="8.85546875" style="44"/>
    <col min="16105" max="16105" width="47" style="44" customWidth="1"/>
    <col min="16106" max="16106" width="8.85546875" style="44"/>
    <col min="16107" max="16107" width="13.140625" style="44" customWidth="1"/>
    <col min="16108" max="16108" width="9.5703125" style="44" bestFit="1" customWidth="1"/>
    <col min="16109" max="16109" width="10.140625" style="44" bestFit="1" customWidth="1"/>
    <col min="16110" max="16119" width="0" style="44" hidden="1" customWidth="1"/>
    <col min="16120" max="16120" width="9.85546875" style="44" customWidth="1"/>
    <col min="16121" max="16121" width="14.7109375" style="44" customWidth="1"/>
    <col min="16122" max="16127" width="0" style="44" hidden="1" customWidth="1"/>
    <col min="16128" max="16383" width="8.85546875" style="44"/>
    <col min="16384" max="16384" width="8.85546875" style="44" customWidth="1"/>
  </cols>
  <sheetData>
    <row r="1" spans="1:9" ht="24.75" customHeight="1">
      <c r="A1" s="174"/>
      <c r="B1" s="174"/>
      <c r="C1" s="175"/>
      <c r="D1" s="176"/>
      <c r="E1" s="177"/>
      <c r="F1" s="152"/>
      <c r="G1" s="153"/>
    </row>
    <row r="2" spans="1:9" s="156" customFormat="1" ht="34.9" customHeight="1">
      <c r="A2" s="178" t="s">
        <v>25</v>
      </c>
      <c r="B2" s="178" t="s">
        <v>24</v>
      </c>
      <c r="C2" s="179" t="s">
        <v>1</v>
      </c>
      <c r="D2" s="180" t="s">
        <v>2</v>
      </c>
      <c r="E2" s="181" t="s">
        <v>3</v>
      </c>
      <c r="F2" s="154" t="s">
        <v>4</v>
      </c>
      <c r="G2" s="155" t="s">
        <v>5</v>
      </c>
    </row>
    <row r="3" spans="1:9">
      <c r="F3" s="157"/>
      <c r="G3" s="131"/>
    </row>
    <row r="4" spans="1:9">
      <c r="C4" s="184" t="s">
        <v>18</v>
      </c>
      <c r="F4" s="157"/>
      <c r="G4" s="131"/>
    </row>
    <row r="5" spans="1:9">
      <c r="C5" s="184"/>
      <c r="F5" s="157"/>
      <c r="G5" s="131"/>
    </row>
    <row r="6" spans="1:9">
      <c r="F6" s="157"/>
      <c r="G6" s="131"/>
    </row>
    <row r="7" spans="1:9">
      <c r="C7" s="184" t="str">
        <f>'PRELIMINARY &amp; GENERAL'!C129</f>
        <v>SECTION 1: PRELIMINARIES &amp; GENERAL</v>
      </c>
      <c r="F7" s="157"/>
      <c r="G7" s="158"/>
      <c r="H7" s="53"/>
      <c r="I7" s="159"/>
    </row>
    <row r="8" spans="1:9">
      <c r="F8" s="157"/>
      <c r="G8" s="131"/>
    </row>
    <row r="9" spans="1:9">
      <c r="C9" s="182" t="str">
        <f>'PRELIMINARY &amp; GENERAL'!C131</f>
        <v>BILL NO.1: PRELIMINARIES &amp; GENERAL</v>
      </c>
      <c r="F9" s="157"/>
      <c r="G9" s="131"/>
      <c r="H9" s="160"/>
    </row>
    <row r="10" spans="1:9">
      <c r="F10" s="157"/>
      <c r="G10" s="131"/>
    </row>
    <row r="11" spans="1:9">
      <c r="C11" s="184" t="str">
        <f>'LATIMER''S LANDING'!C58</f>
        <v>SECTION 2: PILING WORKS</v>
      </c>
      <c r="F11" s="157"/>
      <c r="G11" s="158"/>
    </row>
    <row r="12" spans="1:9">
      <c r="C12" s="185"/>
      <c r="F12" s="157"/>
      <c r="G12" s="131"/>
    </row>
    <row r="13" spans="1:9">
      <c r="C13" s="182" t="str">
        <f>'LATIMER''S LANDING'!C60</f>
        <v>BILL NO 1: DEMOLITIONS</v>
      </c>
      <c r="F13" s="157"/>
      <c r="G13" s="131"/>
    </row>
    <row r="14" spans="1:9">
      <c r="F14" s="157"/>
      <c r="G14" s="131"/>
    </row>
    <row r="15" spans="1:9">
      <c r="C15" s="182" t="str">
        <f>'LATIMER''S LANDING'!C62</f>
        <v>BILL NO 2: PILE INSTALLATION</v>
      </c>
      <c r="F15" s="157"/>
      <c r="G15" s="131"/>
    </row>
    <row r="16" spans="1:9">
      <c r="F16" s="157"/>
      <c r="G16" s="131"/>
    </row>
    <row r="17" spans="3:7">
      <c r="C17" s="184" t="str">
        <f>'LATIMER''S LANDING'!C229</f>
        <v>SECTION 3: CONCRETE WORKS</v>
      </c>
      <c r="F17" s="157"/>
      <c r="G17" s="158"/>
    </row>
    <row r="18" spans="3:7">
      <c r="C18" s="185"/>
      <c r="F18" s="157"/>
      <c r="G18" s="131"/>
    </row>
    <row r="19" spans="3:7">
      <c r="C19" s="182" t="str">
        <f>'LATIMER''S LANDING'!C231</f>
        <v>BILL NO 1: PRE-CAST CONCRETE</v>
      </c>
      <c r="F19" s="157"/>
      <c r="G19" s="131"/>
    </row>
    <row r="20" spans="3:7">
      <c r="F20" s="157"/>
      <c r="G20" s="131"/>
    </row>
    <row r="21" spans="3:7">
      <c r="C21" s="182" t="str">
        <f>'LATIMER''S LANDING'!C233</f>
        <v>BILL NO 2: INSITU CONCRETE</v>
      </c>
      <c r="F21" s="157"/>
      <c r="G21" s="131"/>
    </row>
    <row r="22" spans="3:7">
      <c r="F22" s="157"/>
      <c r="G22" s="131"/>
    </row>
    <row r="23" spans="3:7">
      <c r="C23" s="182" t="str">
        <f>'LATIMER''S LANDING'!C235</f>
        <v>BILL NO 3: JETTY FURNITURE</v>
      </c>
      <c r="F23" s="157"/>
      <c r="G23" s="131"/>
    </row>
    <row r="24" spans="3:7">
      <c r="F24" s="157"/>
      <c r="G24" s="131"/>
    </row>
    <row r="25" spans="3:7">
      <c r="C25" s="184" t="str">
        <f>'LATIMER''S LANDING'!C335</f>
        <v>SECTION 4: DECK WORKS</v>
      </c>
      <c r="F25" s="157"/>
      <c r="G25" s="158"/>
    </row>
    <row r="26" spans="3:7">
      <c r="F26" s="157"/>
      <c r="G26" s="131"/>
    </row>
    <row r="27" spans="3:7">
      <c r="C27" s="182" t="str">
        <f>'LATIMER''S LANDING'!C337</f>
        <v>BILL NO 1: RUBBER FENDERS</v>
      </c>
      <c r="F27" s="157"/>
      <c r="G27" s="131"/>
    </row>
    <row r="28" spans="3:7">
      <c r="C28" s="185"/>
      <c r="F28" s="157"/>
      <c r="G28" s="158"/>
    </row>
    <row r="29" spans="3:7">
      <c r="C29" s="182" t="str">
        <f>'LATIMER''S LANDING'!C339</f>
        <v>BILL NO 2: TIMBER CLADDING</v>
      </c>
      <c r="F29" s="157"/>
      <c r="G29" s="131"/>
    </row>
    <row r="30" spans="3:7">
      <c r="C30" s="182">
        <f>'LATIMER''S LANDING'!C585</f>
        <v>0</v>
      </c>
      <c r="F30" s="157"/>
      <c r="G30" s="131"/>
    </row>
    <row r="31" spans="3:7">
      <c r="C31" s="182" t="str">
        <f>'LATIMER''S LANDING'!C341</f>
        <v>BILL NO 3: SERVICES</v>
      </c>
      <c r="F31" s="157"/>
      <c r="G31" s="131"/>
    </row>
    <row r="32" spans="3:7">
      <c r="F32" s="157"/>
      <c r="G32" s="131"/>
    </row>
    <row r="33" spans="1:7">
      <c r="C33" s="184" t="str">
        <f>'LATIMER''S LANDING'!C430</f>
        <v>SECTION 5: LAND &amp; MARINE WORKS</v>
      </c>
      <c r="F33" s="157"/>
      <c r="G33" s="158"/>
    </row>
    <row r="34" spans="1:7">
      <c r="F34" s="157"/>
      <c r="G34" s="131"/>
    </row>
    <row r="35" spans="1:7">
      <c r="C35" s="182" t="str">
        <f>'LATIMER''S LANDING'!C432</f>
        <v>BILL NO 1: SCOUR PROTECTION</v>
      </c>
      <c r="F35" s="157"/>
      <c r="G35" s="131"/>
    </row>
    <row r="36" spans="1:7">
      <c r="F36" s="157"/>
      <c r="G36" s="131"/>
    </row>
    <row r="37" spans="1:7" ht="28.5">
      <c r="C37" s="182" t="str">
        <f>'LATIMER''S LANDING'!C434</f>
        <v>BILL NO 2: PAVING, EXCAVATION AND BACKFILLING</v>
      </c>
      <c r="F37" s="157"/>
      <c r="G37" s="131"/>
    </row>
    <row r="38" spans="1:7">
      <c r="F38" s="157"/>
      <c r="G38" s="131"/>
    </row>
    <row r="39" spans="1:7">
      <c r="C39" s="184" t="str">
        <f>'LATIMER''S LANDING'!C546</f>
        <v xml:space="preserve">SECTION 6: ELECTRICAL </v>
      </c>
      <c r="F39" s="157"/>
      <c r="G39" s="158"/>
    </row>
    <row r="40" spans="1:7">
      <c r="F40" s="157"/>
      <c r="G40" s="131"/>
    </row>
    <row r="41" spans="1:7">
      <c r="C41" s="182" t="str">
        <f>'LATIMER''S LANDING'!C548</f>
        <v>BILL NO 1: ELECTRICAL WORKS</v>
      </c>
      <c r="F41" s="157"/>
      <c r="G41" s="131"/>
    </row>
    <row r="42" spans="1:7">
      <c r="F42" s="157"/>
      <c r="G42" s="131"/>
    </row>
    <row r="43" spans="1:7">
      <c r="A43" s="186"/>
      <c r="B43" s="186"/>
      <c r="C43" s="187" t="s">
        <v>216</v>
      </c>
      <c r="D43" s="188"/>
      <c r="E43" s="189"/>
      <c r="F43" s="161"/>
      <c r="G43" s="162"/>
    </row>
    <row r="44" spans="1:7">
      <c r="C44" s="185"/>
      <c r="F44" s="157"/>
      <c r="G44" s="131"/>
    </row>
    <row r="45" spans="1:7" ht="30">
      <c r="C45" s="70" t="s">
        <v>217</v>
      </c>
      <c r="F45" s="157"/>
      <c r="G45" s="131"/>
    </row>
    <row r="46" spans="1:7">
      <c r="C46" s="184"/>
      <c r="F46" s="157"/>
      <c r="G46" s="131"/>
    </row>
    <row r="47" spans="1:7" ht="16.5" customHeight="1">
      <c r="C47" s="182" t="s">
        <v>366</v>
      </c>
      <c r="D47" s="190" t="s">
        <v>218</v>
      </c>
      <c r="E47" s="191">
        <v>0.25</v>
      </c>
      <c r="F47" s="173"/>
      <c r="G47" s="131"/>
    </row>
    <row r="48" spans="1:7">
      <c r="C48" s="192"/>
      <c r="D48" s="192"/>
      <c r="E48" s="193"/>
      <c r="F48" s="172"/>
      <c r="G48" s="131"/>
    </row>
    <row r="49" spans="1:7">
      <c r="C49" s="192"/>
      <c r="D49" s="192"/>
      <c r="E49" s="193"/>
      <c r="F49" s="172"/>
      <c r="G49" s="131"/>
    </row>
    <row r="50" spans="1:7">
      <c r="C50" s="194"/>
      <c r="D50" s="195"/>
      <c r="E50" s="196"/>
      <c r="F50" s="163"/>
      <c r="G50" s="131"/>
    </row>
    <row r="51" spans="1:7">
      <c r="C51" s="197"/>
      <c r="D51" s="198"/>
      <c r="E51" s="199"/>
      <c r="F51" s="164"/>
      <c r="G51" s="131"/>
    </row>
    <row r="52" spans="1:7" ht="37.9" customHeight="1">
      <c r="A52" s="200"/>
      <c r="B52" s="200"/>
      <c r="C52" s="78" t="s">
        <v>228</v>
      </c>
      <c r="D52" s="79"/>
      <c r="E52" s="79"/>
      <c r="F52" s="31"/>
      <c r="G52" s="165"/>
    </row>
    <row r="53" spans="1:7" ht="37.9" customHeight="1">
      <c r="A53" s="201"/>
      <c r="B53" s="201"/>
      <c r="C53" s="202"/>
      <c r="D53" s="202"/>
      <c r="E53" s="202"/>
      <c r="F53" s="166"/>
      <c r="G53" s="167"/>
    </row>
    <row r="54" spans="1:7">
      <c r="A54" s="111"/>
      <c r="B54" s="111"/>
      <c r="C54" s="175"/>
      <c r="D54" s="113"/>
      <c r="E54" s="203"/>
      <c r="F54" s="168"/>
      <c r="G54" s="169"/>
    </row>
    <row r="55" spans="1:7">
      <c r="A55" s="111"/>
      <c r="B55" s="111"/>
      <c r="C55" s="175"/>
      <c r="D55" s="113"/>
      <c r="E55" s="203"/>
      <c r="F55" s="168"/>
      <c r="G55" s="169"/>
    </row>
    <row r="56" spans="1:7">
      <c r="A56" s="111"/>
      <c r="B56" s="111"/>
      <c r="C56" s="175"/>
      <c r="D56" s="113"/>
      <c r="E56" s="203"/>
      <c r="F56" s="168"/>
      <c r="G56" s="169"/>
    </row>
    <row r="57" spans="1:7">
      <c r="A57" s="111"/>
      <c r="B57" s="111"/>
      <c r="C57" s="175"/>
      <c r="D57" s="113"/>
      <c r="E57" s="203"/>
      <c r="F57" s="168"/>
      <c r="G57" s="169"/>
    </row>
    <row r="58" spans="1:7">
      <c r="A58" s="111"/>
      <c r="B58" s="111"/>
      <c r="C58" s="175"/>
      <c r="D58" s="113"/>
      <c r="E58" s="203"/>
      <c r="F58" s="168"/>
      <c r="G58" s="169"/>
    </row>
    <row r="59" spans="1:7">
      <c r="A59" s="111"/>
      <c r="B59" s="111"/>
      <c r="C59" s="175"/>
      <c r="D59" s="113"/>
      <c r="E59" s="203"/>
      <c r="F59" s="168"/>
      <c r="G59" s="169"/>
    </row>
    <row r="60" spans="1:7">
      <c r="A60" s="111"/>
      <c r="B60" s="111"/>
      <c r="C60" s="175"/>
      <c r="D60" s="113"/>
      <c r="E60" s="203"/>
      <c r="F60" s="168"/>
      <c r="G60" s="169"/>
    </row>
    <row r="61" spans="1:7">
      <c r="A61" s="111"/>
      <c r="B61" s="111"/>
      <c r="C61" s="175"/>
      <c r="D61" s="113"/>
      <c r="E61" s="203"/>
      <c r="F61" s="168"/>
      <c r="G61" s="169"/>
    </row>
    <row r="62" spans="1:7">
      <c r="A62" s="111"/>
      <c r="B62" s="111"/>
      <c r="C62" s="175"/>
      <c r="D62" s="113"/>
      <c r="E62" s="203"/>
      <c r="F62" s="168"/>
      <c r="G62" s="169"/>
    </row>
    <row r="63" spans="1:7">
      <c r="A63" s="111"/>
      <c r="B63" s="111"/>
      <c r="C63" s="175"/>
      <c r="D63" s="113"/>
      <c r="E63" s="203"/>
      <c r="F63" s="168"/>
      <c r="G63" s="169"/>
    </row>
    <row r="64" spans="1:7">
      <c r="A64" s="111"/>
      <c r="B64" s="111"/>
      <c r="C64" s="175"/>
      <c r="D64" s="113"/>
      <c r="E64" s="203"/>
      <c r="F64" s="168"/>
      <c r="G64" s="169"/>
    </row>
    <row r="65" spans="1:7">
      <c r="A65" s="111"/>
      <c r="B65" s="111"/>
      <c r="C65" s="175"/>
      <c r="D65" s="113"/>
      <c r="E65" s="203"/>
      <c r="F65" s="168"/>
      <c r="G65" s="169"/>
    </row>
    <row r="66" spans="1:7">
      <c r="A66" s="111"/>
      <c r="B66" s="111"/>
      <c r="C66" s="175"/>
      <c r="D66" s="113"/>
      <c r="E66" s="203"/>
      <c r="F66" s="168"/>
      <c r="G66" s="169"/>
    </row>
    <row r="67" spans="1:7">
      <c r="A67" s="111"/>
      <c r="B67" s="111"/>
      <c r="C67" s="175"/>
      <c r="D67" s="113"/>
      <c r="E67" s="203"/>
      <c r="F67" s="168"/>
      <c r="G67" s="169"/>
    </row>
    <row r="68" spans="1:7">
      <c r="A68" s="111"/>
      <c r="B68" s="111"/>
      <c r="C68" s="175"/>
      <c r="D68" s="113"/>
      <c r="E68" s="203"/>
      <c r="F68" s="168"/>
      <c r="G68" s="169"/>
    </row>
    <row r="69" spans="1:7">
      <c r="A69" s="111"/>
      <c r="B69" s="111"/>
      <c r="C69" s="175"/>
      <c r="D69" s="113"/>
      <c r="E69" s="203"/>
      <c r="F69" s="168"/>
      <c r="G69" s="169"/>
    </row>
    <row r="70" spans="1:7">
      <c r="A70" s="111"/>
      <c r="B70" s="111"/>
      <c r="C70" s="175"/>
      <c r="D70" s="113"/>
      <c r="E70" s="203"/>
      <c r="F70" s="168"/>
      <c r="G70" s="169"/>
    </row>
    <row r="71" spans="1:7">
      <c r="A71" s="111"/>
      <c r="B71" s="111"/>
      <c r="C71" s="175"/>
      <c r="D71" s="113"/>
      <c r="E71" s="203"/>
      <c r="F71" s="168"/>
      <c r="G71" s="169"/>
    </row>
    <row r="72" spans="1:7">
      <c r="A72" s="111"/>
      <c r="B72" s="111"/>
      <c r="C72" s="175"/>
      <c r="D72" s="113"/>
      <c r="E72" s="203"/>
      <c r="F72" s="168"/>
      <c r="G72" s="169"/>
    </row>
    <row r="73" spans="1:7">
      <c r="A73" s="111"/>
      <c r="B73" s="111"/>
      <c r="C73" s="175"/>
      <c r="D73" s="113"/>
      <c r="E73" s="203"/>
      <c r="F73" s="168"/>
      <c r="G73" s="169"/>
    </row>
    <row r="74" spans="1:7">
      <c r="A74" s="111"/>
      <c r="B74" s="111"/>
      <c r="C74" s="175"/>
      <c r="D74" s="113"/>
      <c r="E74" s="203"/>
      <c r="F74" s="168"/>
      <c r="G74" s="169"/>
    </row>
    <row r="75" spans="1:7">
      <c r="A75" s="111"/>
      <c r="B75" s="111"/>
      <c r="C75" s="175"/>
      <c r="D75" s="113"/>
      <c r="E75" s="203"/>
      <c r="F75" s="168"/>
      <c r="G75" s="169"/>
    </row>
    <row r="76" spans="1:7">
      <c r="A76" s="111"/>
      <c r="B76" s="111"/>
      <c r="C76" s="175"/>
      <c r="D76" s="113"/>
      <c r="E76" s="203"/>
      <c r="F76" s="168"/>
      <c r="G76" s="169"/>
    </row>
    <row r="77" spans="1:7">
      <c r="A77" s="111"/>
      <c r="B77" s="111"/>
      <c r="C77" s="175"/>
      <c r="D77" s="113"/>
      <c r="E77" s="203"/>
      <c r="F77" s="168"/>
      <c r="G77" s="169"/>
    </row>
    <row r="78" spans="1:7">
      <c r="A78" s="111"/>
      <c r="B78" s="111"/>
      <c r="C78" s="175"/>
      <c r="D78" s="113"/>
      <c r="E78" s="203"/>
      <c r="F78" s="168"/>
      <c r="G78" s="169"/>
    </row>
    <row r="79" spans="1:7">
      <c r="A79" s="111"/>
      <c r="B79" s="111"/>
      <c r="C79" s="175"/>
      <c r="D79" s="113"/>
      <c r="E79" s="203"/>
      <c r="F79" s="168"/>
      <c r="G79" s="169"/>
    </row>
    <row r="80" spans="1:7">
      <c r="A80" s="111"/>
      <c r="B80" s="111"/>
      <c r="C80" s="175"/>
      <c r="D80" s="113"/>
      <c r="E80" s="203"/>
      <c r="F80" s="168"/>
      <c r="G80" s="169"/>
    </row>
    <row r="81" spans="1:7">
      <c r="A81" s="111"/>
      <c r="B81" s="111"/>
      <c r="C81" s="175"/>
      <c r="D81" s="113"/>
      <c r="E81" s="203"/>
      <c r="F81" s="168"/>
      <c r="G81" s="169"/>
    </row>
    <row r="82" spans="1:7">
      <c r="A82" s="111"/>
      <c r="B82" s="111"/>
      <c r="C82" s="175"/>
      <c r="D82" s="113"/>
      <c r="E82" s="203"/>
      <c r="F82" s="168"/>
      <c r="G82" s="169"/>
    </row>
    <row r="83" spans="1:7">
      <c r="A83" s="111"/>
      <c r="B83" s="111"/>
      <c r="C83" s="175"/>
      <c r="D83" s="113"/>
      <c r="E83" s="203"/>
      <c r="F83" s="168"/>
      <c r="G83" s="169"/>
    </row>
    <row r="84" spans="1:7">
      <c r="A84" s="111"/>
      <c r="B84" s="111"/>
      <c r="C84" s="175"/>
      <c r="D84" s="113"/>
      <c r="E84" s="203"/>
      <c r="F84" s="168"/>
      <c r="G84" s="169"/>
    </row>
    <row r="85" spans="1:7">
      <c r="A85" s="111"/>
      <c r="B85" s="111"/>
      <c r="C85" s="175"/>
      <c r="D85" s="113"/>
      <c r="E85" s="203"/>
      <c r="F85" s="168"/>
      <c r="G85" s="169"/>
    </row>
    <row r="86" spans="1:7">
      <c r="A86" s="111"/>
      <c r="B86" s="111"/>
      <c r="C86" s="175"/>
      <c r="D86" s="113"/>
      <c r="E86" s="203"/>
      <c r="F86" s="168"/>
      <c r="G86" s="169"/>
    </row>
    <row r="87" spans="1:7">
      <c r="A87" s="111"/>
      <c r="B87" s="111"/>
      <c r="C87" s="175"/>
      <c r="D87" s="113"/>
      <c r="E87" s="203"/>
      <c r="F87" s="168"/>
      <c r="G87" s="169"/>
    </row>
    <row r="88" spans="1:7">
      <c r="A88" s="111"/>
      <c r="B88" s="111"/>
      <c r="C88" s="175"/>
      <c r="D88" s="113"/>
      <c r="E88" s="203"/>
      <c r="F88" s="168"/>
      <c r="G88" s="169"/>
    </row>
    <row r="89" spans="1:7">
      <c r="A89" s="111"/>
      <c r="B89" s="111"/>
      <c r="C89" s="175"/>
      <c r="D89" s="113"/>
      <c r="E89" s="203"/>
      <c r="F89" s="168"/>
      <c r="G89" s="169"/>
    </row>
    <row r="90" spans="1:7">
      <c r="A90" s="111"/>
      <c r="B90" s="111"/>
      <c r="C90" s="175"/>
      <c r="D90" s="113"/>
      <c r="E90" s="203"/>
      <c r="F90" s="168"/>
      <c r="G90" s="169"/>
    </row>
    <row r="91" spans="1:7">
      <c r="A91" s="111"/>
      <c r="B91" s="111"/>
      <c r="C91" s="175"/>
      <c r="D91" s="113"/>
      <c r="E91" s="203"/>
      <c r="F91" s="168"/>
      <c r="G91" s="169"/>
    </row>
    <row r="92" spans="1:7">
      <c r="A92" s="111"/>
      <c r="B92" s="111"/>
      <c r="C92" s="175"/>
      <c r="D92" s="113"/>
      <c r="E92" s="203"/>
      <c r="F92" s="168"/>
      <c r="G92" s="169"/>
    </row>
    <row r="93" spans="1:7">
      <c r="A93" s="111"/>
      <c r="B93" s="111"/>
      <c r="C93" s="175"/>
      <c r="D93" s="113"/>
      <c r="E93" s="203"/>
      <c r="F93" s="168"/>
      <c r="G93" s="169"/>
    </row>
    <row r="94" spans="1:7">
      <c r="A94" s="111"/>
      <c r="B94" s="111"/>
      <c r="C94" s="175"/>
      <c r="D94" s="113"/>
      <c r="E94" s="203"/>
      <c r="F94" s="168"/>
      <c r="G94" s="169"/>
    </row>
    <row r="95" spans="1:7">
      <c r="A95" s="111"/>
      <c r="B95" s="111"/>
      <c r="C95" s="175"/>
      <c r="D95" s="113"/>
      <c r="E95" s="203"/>
      <c r="F95" s="168"/>
      <c r="G95" s="169"/>
    </row>
    <row r="96" spans="1:7">
      <c r="A96" s="111"/>
      <c r="B96" s="111"/>
      <c r="C96" s="175"/>
      <c r="D96" s="113"/>
      <c r="E96" s="203"/>
      <c r="F96" s="168"/>
      <c r="G96" s="169"/>
    </row>
    <row r="97" spans="1:7">
      <c r="A97" s="111"/>
      <c r="B97" s="111"/>
      <c r="C97" s="175"/>
      <c r="D97" s="113"/>
      <c r="E97" s="203"/>
      <c r="F97" s="168"/>
      <c r="G97" s="169"/>
    </row>
    <row r="98" spans="1:7">
      <c r="A98" s="111"/>
      <c r="B98" s="111"/>
      <c r="C98" s="175"/>
      <c r="D98" s="113"/>
      <c r="E98" s="203"/>
      <c r="F98" s="168"/>
      <c r="G98" s="169"/>
    </row>
    <row r="99" spans="1:7">
      <c r="A99" s="111"/>
      <c r="B99" s="111"/>
      <c r="C99" s="175"/>
      <c r="D99" s="113"/>
      <c r="E99" s="203"/>
      <c r="F99" s="168"/>
      <c r="G99" s="169"/>
    </row>
    <row r="100" spans="1:7">
      <c r="A100" s="111"/>
      <c r="B100" s="111"/>
      <c r="C100" s="175"/>
      <c r="D100" s="113"/>
      <c r="E100" s="203"/>
      <c r="F100" s="168"/>
      <c r="G100" s="169"/>
    </row>
    <row r="101" spans="1:7">
      <c r="A101" s="111"/>
      <c r="B101" s="111"/>
      <c r="C101" s="175"/>
      <c r="D101" s="113"/>
      <c r="E101" s="203"/>
      <c r="F101" s="168"/>
      <c r="G101" s="169"/>
    </row>
    <row r="102" spans="1:7">
      <c r="A102" s="111"/>
      <c r="B102" s="111"/>
      <c r="C102" s="175"/>
      <c r="D102" s="113"/>
      <c r="E102" s="203"/>
      <c r="F102" s="168"/>
      <c r="G102" s="169"/>
    </row>
    <row r="103" spans="1:7">
      <c r="A103" s="111"/>
      <c r="B103" s="111"/>
      <c r="C103" s="175"/>
      <c r="D103" s="113"/>
      <c r="E103" s="203"/>
      <c r="F103" s="168"/>
      <c r="G103" s="169"/>
    </row>
    <row r="104" spans="1:7">
      <c r="A104" s="111"/>
      <c r="B104" s="111"/>
      <c r="C104" s="175"/>
      <c r="D104" s="113"/>
      <c r="E104" s="203"/>
      <c r="F104" s="168"/>
      <c r="G104" s="169"/>
    </row>
    <row r="105" spans="1:7">
      <c r="A105" s="111"/>
      <c r="B105" s="111"/>
      <c r="C105" s="175"/>
      <c r="D105" s="113"/>
      <c r="E105" s="203"/>
      <c r="F105" s="168"/>
      <c r="G105" s="169"/>
    </row>
    <row r="106" spans="1:7">
      <c r="A106" s="111"/>
      <c r="B106" s="111"/>
      <c r="C106" s="175"/>
      <c r="D106" s="113"/>
      <c r="E106" s="203"/>
      <c r="F106" s="168"/>
      <c r="G106" s="169"/>
    </row>
  </sheetData>
  <sheetProtection algorithmName="SHA-512" hashValue="5j46Ua15aR9vQMGzKXv7B42+c9INKDf8arUkKg55GX9HZe8PjU8spvkBSGOpy59ZXypmzTGpQUYv82UJ9BS+9Q==" saltValue="oqxZw074ZtLemDGLAjIZ+A==" spinCount="100000" sheet="1" objects="1" scenarios="1"/>
  <printOptions horizontalCentered="1"/>
  <pageMargins left="0.7" right="0.7" top="0.75" bottom="0.75" header="0.3" footer="0.3"/>
  <pageSetup paperSize="9" scale="75" fitToHeight="0" orientation="portrait" r:id="rId1"/>
  <headerFooter>
    <oddHeader>&amp;LXEL.E.0018&amp;CLatimer's Landing Refurbishment &amp;R&amp;G</oddHeader>
    <oddFoote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8"/>
  <sheetViews>
    <sheetView showGridLines="0" showZeros="0" tabSelected="1" view="pageBreakPreview" topLeftCell="A7" zoomScale="90" zoomScaleNormal="90" zoomScaleSheetLayoutView="90" workbookViewId="0">
      <selection sqref="A1:XFD1048576"/>
    </sheetView>
  </sheetViews>
  <sheetFormatPr defaultRowHeight="16.5"/>
  <cols>
    <col min="1" max="1" width="7.7109375" style="50" customWidth="1"/>
    <col min="2" max="2" width="9.85546875" style="50" customWidth="1"/>
    <col min="3" max="3" width="46.28515625" style="128" customWidth="1"/>
    <col min="4" max="4" width="8" style="12" customWidth="1"/>
    <col min="5" max="5" width="10.140625" style="129" customWidth="1"/>
    <col min="6" max="6" width="15.42578125" style="150" customWidth="1"/>
    <col min="7" max="7" width="20.28515625" style="151" customWidth="1"/>
    <col min="8" max="8" width="11.42578125" style="44" customWidth="1"/>
    <col min="9" max="230" width="8.85546875" style="44"/>
    <col min="231" max="231" width="9.28515625" style="44" bestFit="1" customWidth="1"/>
    <col min="232" max="232" width="8.85546875" style="44"/>
    <col min="233" max="233" width="47" style="44" customWidth="1"/>
    <col min="234" max="234" width="8.85546875" style="44"/>
    <col min="235" max="235" width="13.140625" style="44" customWidth="1"/>
    <col min="236" max="236" width="9.5703125" style="44" bestFit="1" customWidth="1"/>
    <col min="237" max="237" width="10.140625" style="44" bestFit="1" customWidth="1"/>
    <col min="238" max="247" width="0" style="44" hidden="1" customWidth="1"/>
    <col min="248" max="248" width="9.85546875" style="44" customWidth="1"/>
    <col min="249" max="249" width="14.7109375" style="44" customWidth="1"/>
    <col min="250" max="255" width="0" style="44" hidden="1" customWidth="1"/>
    <col min="256" max="486" width="8.85546875" style="44"/>
    <col min="487" max="487" width="9.28515625" style="44" bestFit="1" customWidth="1"/>
    <col min="488" max="488" width="8.85546875" style="44"/>
    <col min="489" max="489" width="47" style="44" customWidth="1"/>
    <col min="490" max="490" width="8.85546875" style="44"/>
    <col min="491" max="491" width="13.140625" style="44" customWidth="1"/>
    <col min="492" max="492" width="9.5703125" style="44" bestFit="1" customWidth="1"/>
    <col min="493" max="493" width="10.140625" style="44" bestFit="1" customWidth="1"/>
    <col min="494" max="503" width="0" style="44" hidden="1" customWidth="1"/>
    <col min="504" max="504" width="9.85546875" style="44" customWidth="1"/>
    <col min="505" max="505" width="14.7109375" style="44" customWidth="1"/>
    <col min="506" max="511" width="0" style="44" hidden="1" customWidth="1"/>
    <col min="512" max="742" width="8.85546875" style="44"/>
    <col min="743" max="743" width="9.28515625" style="44" bestFit="1" customWidth="1"/>
    <col min="744" max="744" width="8.85546875" style="44"/>
    <col min="745" max="745" width="47" style="44" customWidth="1"/>
    <col min="746" max="746" width="8.85546875" style="44"/>
    <col min="747" max="747" width="13.140625" style="44" customWidth="1"/>
    <col min="748" max="748" width="9.5703125" style="44" bestFit="1" customWidth="1"/>
    <col min="749" max="749" width="10.140625" style="44" bestFit="1" customWidth="1"/>
    <col min="750" max="759" width="0" style="44" hidden="1" customWidth="1"/>
    <col min="760" max="760" width="9.85546875" style="44" customWidth="1"/>
    <col min="761" max="761" width="14.7109375" style="44" customWidth="1"/>
    <col min="762" max="767" width="0" style="44" hidden="1" customWidth="1"/>
    <col min="768" max="998" width="8.85546875" style="44"/>
    <col min="999" max="999" width="9.28515625" style="44" bestFit="1" customWidth="1"/>
    <col min="1000" max="1000" width="8.85546875" style="44"/>
    <col min="1001" max="1001" width="47" style="44" customWidth="1"/>
    <col min="1002" max="1002" width="8.85546875" style="44"/>
    <col min="1003" max="1003" width="13.140625" style="44" customWidth="1"/>
    <col min="1004" max="1004" width="9.5703125" style="44" bestFit="1" customWidth="1"/>
    <col min="1005" max="1005" width="10.140625" style="44" bestFit="1" customWidth="1"/>
    <col min="1006" max="1015" width="0" style="44" hidden="1" customWidth="1"/>
    <col min="1016" max="1016" width="9.85546875" style="44" customWidth="1"/>
    <col min="1017" max="1017" width="14.7109375" style="44" customWidth="1"/>
    <col min="1018" max="1023" width="0" style="44" hidden="1" customWidth="1"/>
    <col min="1024" max="1254" width="8.85546875" style="44"/>
    <col min="1255" max="1255" width="9.28515625" style="44" bestFit="1" customWidth="1"/>
    <col min="1256" max="1256" width="8.85546875" style="44"/>
    <col min="1257" max="1257" width="47" style="44" customWidth="1"/>
    <col min="1258" max="1258" width="8.85546875" style="44"/>
    <col min="1259" max="1259" width="13.140625" style="44" customWidth="1"/>
    <col min="1260" max="1260" width="9.5703125" style="44" bestFit="1" customWidth="1"/>
    <col min="1261" max="1261" width="10.140625" style="44" bestFit="1" customWidth="1"/>
    <col min="1262" max="1271" width="0" style="44" hidden="1" customWidth="1"/>
    <col min="1272" max="1272" width="9.85546875" style="44" customWidth="1"/>
    <col min="1273" max="1273" width="14.7109375" style="44" customWidth="1"/>
    <col min="1274" max="1279" width="0" style="44" hidden="1" customWidth="1"/>
    <col min="1280" max="1510" width="8.85546875" style="44"/>
    <col min="1511" max="1511" width="9.28515625" style="44" bestFit="1" customWidth="1"/>
    <col min="1512" max="1512" width="8.85546875" style="44"/>
    <col min="1513" max="1513" width="47" style="44" customWidth="1"/>
    <col min="1514" max="1514" width="8.85546875" style="44"/>
    <col min="1515" max="1515" width="13.140625" style="44" customWidth="1"/>
    <col min="1516" max="1516" width="9.5703125" style="44" bestFit="1" customWidth="1"/>
    <col min="1517" max="1517" width="10.140625" style="44" bestFit="1" customWidth="1"/>
    <col min="1518" max="1527" width="0" style="44" hidden="1" customWidth="1"/>
    <col min="1528" max="1528" width="9.85546875" style="44" customWidth="1"/>
    <col min="1529" max="1529" width="14.7109375" style="44" customWidth="1"/>
    <col min="1530" max="1535" width="0" style="44" hidden="1" customWidth="1"/>
    <col min="1536" max="1766" width="8.85546875" style="44"/>
    <col min="1767" max="1767" width="9.28515625" style="44" bestFit="1" customWidth="1"/>
    <col min="1768" max="1768" width="8.85546875" style="44"/>
    <col min="1769" max="1769" width="47" style="44" customWidth="1"/>
    <col min="1770" max="1770" width="8.85546875" style="44"/>
    <col min="1771" max="1771" width="13.140625" style="44" customWidth="1"/>
    <col min="1772" max="1772" width="9.5703125" style="44" bestFit="1" customWidth="1"/>
    <col min="1773" max="1773" width="10.140625" style="44" bestFit="1" customWidth="1"/>
    <col min="1774" max="1783" width="0" style="44" hidden="1" customWidth="1"/>
    <col min="1784" max="1784" width="9.85546875" style="44" customWidth="1"/>
    <col min="1785" max="1785" width="14.7109375" style="44" customWidth="1"/>
    <col min="1786" max="1791" width="0" style="44" hidden="1" customWidth="1"/>
    <col min="1792" max="2022" width="8.85546875" style="44"/>
    <col min="2023" max="2023" width="9.28515625" style="44" bestFit="1" customWidth="1"/>
    <col min="2024" max="2024" width="8.85546875" style="44"/>
    <col min="2025" max="2025" width="47" style="44" customWidth="1"/>
    <col min="2026" max="2026" width="8.85546875" style="44"/>
    <col min="2027" max="2027" width="13.140625" style="44" customWidth="1"/>
    <col min="2028" max="2028" width="9.5703125" style="44" bestFit="1" customWidth="1"/>
    <col min="2029" max="2029" width="10.140625" style="44" bestFit="1" customWidth="1"/>
    <col min="2030" max="2039" width="0" style="44" hidden="1" customWidth="1"/>
    <col min="2040" max="2040" width="9.85546875" style="44" customWidth="1"/>
    <col min="2041" max="2041" width="14.7109375" style="44" customWidth="1"/>
    <col min="2042" max="2047" width="0" style="44" hidden="1" customWidth="1"/>
    <col min="2048" max="2278" width="8.85546875" style="44"/>
    <col min="2279" max="2279" width="9.28515625" style="44" bestFit="1" customWidth="1"/>
    <col min="2280" max="2280" width="8.85546875" style="44"/>
    <col min="2281" max="2281" width="47" style="44" customWidth="1"/>
    <col min="2282" max="2282" width="8.85546875" style="44"/>
    <col min="2283" max="2283" width="13.140625" style="44" customWidth="1"/>
    <col min="2284" max="2284" width="9.5703125" style="44" bestFit="1" customWidth="1"/>
    <col min="2285" max="2285" width="10.140625" style="44" bestFit="1" customWidth="1"/>
    <col min="2286" max="2295" width="0" style="44" hidden="1" customWidth="1"/>
    <col min="2296" max="2296" width="9.85546875" style="44" customWidth="1"/>
    <col min="2297" max="2297" width="14.7109375" style="44" customWidth="1"/>
    <col min="2298" max="2303" width="0" style="44" hidden="1" customWidth="1"/>
    <col min="2304" max="2534" width="8.85546875" style="44"/>
    <col min="2535" max="2535" width="9.28515625" style="44" bestFit="1" customWidth="1"/>
    <col min="2536" max="2536" width="8.85546875" style="44"/>
    <col min="2537" max="2537" width="47" style="44" customWidth="1"/>
    <col min="2538" max="2538" width="8.85546875" style="44"/>
    <col min="2539" max="2539" width="13.140625" style="44" customWidth="1"/>
    <col min="2540" max="2540" width="9.5703125" style="44" bestFit="1" customWidth="1"/>
    <col min="2541" max="2541" width="10.140625" style="44" bestFit="1" customWidth="1"/>
    <col min="2542" max="2551" width="0" style="44" hidden="1" customWidth="1"/>
    <col min="2552" max="2552" width="9.85546875" style="44" customWidth="1"/>
    <col min="2553" max="2553" width="14.7109375" style="44" customWidth="1"/>
    <col min="2554" max="2559" width="0" style="44" hidden="1" customWidth="1"/>
    <col min="2560" max="2790" width="8.85546875" style="44"/>
    <col min="2791" max="2791" width="9.28515625" style="44" bestFit="1" customWidth="1"/>
    <col min="2792" max="2792" width="8.85546875" style="44"/>
    <col min="2793" max="2793" width="47" style="44" customWidth="1"/>
    <col min="2794" max="2794" width="8.85546875" style="44"/>
    <col min="2795" max="2795" width="13.140625" style="44" customWidth="1"/>
    <col min="2796" max="2796" width="9.5703125" style="44" bestFit="1" customWidth="1"/>
    <col min="2797" max="2797" width="10.140625" style="44" bestFit="1" customWidth="1"/>
    <col min="2798" max="2807" width="0" style="44" hidden="1" customWidth="1"/>
    <col min="2808" max="2808" width="9.85546875" style="44" customWidth="1"/>
    <col min="2809" max="2809" width="14.7109375" style="44" customWidth="1"/>
    <col min="2810" max="2815" width="0" style="44" hidden="1" customWidth="1"/>
    <col min="2816" max="3046" width="8.85546875" style="44"/>
    <col min="3047" max="3047" width="9.28515625" style="44" bestFit="1" customWidth="1"/>
    <col min="3048" max="3048" width="8.85546875" style="44"/>
    <col min="3049" max="3049" width="47" style="44" customWidth="1"/>
    <col min="3050" max="3050" width="8.85546875" style="44"/>
    <col min="3051" max="3051" width="13.140625" style="44" customWidth="1"/>
    <col min="3052" max="3052" width="9.5703125" style="44" bestFit="1" customWidth="1"/>
    <col min="3053" max="3053" width="10.140625" style="44" bestFit="1" customWidth="1"/>
    <col min="3054" max="3063" width="0" style="44" hidden="1" customWidth="1"/>
    <col min="3064" max="3064" width="9.85546875" style="44" customWidth="1"/>
    <col min="3065" max="3065" width="14.7109375" style="44" customWidth="1"/>
    <col min="3066" max="3071" width="0" style="44" hidden="1" customWidth="1"/>
    <col min="3072" max="3302" width="8.85546875" style="44"/>
    <col min="3303" max="3303" width="9.28515625" style="44" bestFit="1" customWidth="1"/>
    <col min="3304" max="3304" width="8.85546875" style="44"/>
    <col min="3305" max="3305" width="47" style="44" customWidth="1"/>
    <col min="3306" max="3306" width="8.85546875" style="44"/>
    <col min="3307" max="3307" width="13.140625" style="44" customWidth="1"/>
    <col min="3308" max="3308" width="9.5703125" style="44" bestFit="1" customWidth="1"/>
    <col min="3309" max="3309" width="10.140625" style="44" bestFit="1" customWidth="1"/>
    <col min="3310" max="3319" width="0" style="44" hidden="1" customWidth="1"/>
    <col min="3320" max="3320" width="9.85546875" style="44" customWidth="1"/>
    <col min="3321" max="3321" width="14.7109375" style="44" customWidth="1"/>
    <col min="3322" max="3327" width="0" style="44" hidden="1" customWidth="1"/>
    <col min="3328" max="3558" width="8.85546875" style="44"/>
    <col min="3559" max="3559" width="9.28515625" style="44" bestFit="1" customWidth="1"/>
    <col min="3560" max="3560" width="8.85546875" style="44"/>
    <col min="3561" max="3561" width="47" style="44" customWidth="1"/>
    <col min="3562" max="3562" width="8.85546875" style="44"/>
    <col min="3563" max="3563" width="13.140625" style="44" customWidth="1"/>
    <col min="3564" max="3564" width="9.5703125" style="44" bestFit="1" customWidth="1"/>
    <col min="3565" max="3565" width="10.140625" style="44" bestFit="1" customWidth="1"/>
    <col min="3566" max="3575" width="0" style="44" hidden="1" customWidth="1"/>
    <col min="3576" max="3576" width="9.85546875" style="44" customWidth="1"/>
    <col min="3577" max="3577" width="14.7109375" style="44" customWidth="1"/>
    <col min="3578" max="3583" width="0" style="44" hidden="1" customWidth="1"/>
    <col min="3584" max="3814" width="8.85546875" style="44"/>
    <col min="3815" max="3815" width="9.28515625" style="44" bestFit="1" customWidth="1"/>
    <col min="3816" max="3816" width="8.85546875" style="44"/>
    <col min="3817" max="3817" width="47" style="44" customWidth="1"/>
    <col min="3818" max="3818" width="8.85546875" style="44"/>
    <col min="3819" max="3819" width="13.140625" style="44" customWidth="1"/>
    <col min="3820" max="3820" width="9.5703125" style="44" bestFit="1" customWidth="1"/>
    <col min="3821" max="3821" width="10.140625" style="44" bestFit="1" customWidth="1"/>
    <col min="3822" max="3831" width="0" style="44" hidden="1" customWidth="1"/>
    <col min="3832" max="3832" width="9.85546875" style="44" customWidth="1"/>
    <col min="3833" max="3833" width="14.7109375" style="44" customWidth="1"/>
    <col min="3834" max="3839" width="0" style="44" hidden="1" customWidth="1"/>
    <col min="3840" max="4070" width="8.85546875" style="44"/>
    <col min="4071" max="4071" width="9.28515625" style="44" bestFit="1" customWidth="1"/>
    <col min="4072" max="4072" width="8.85546875" style="44"/>
    <col min="4073" max="4073" width="47" style="44" customWidth="1"/>
    <col min="4074" max="4074" width="8.85546875" style="44"/>
    <col min="4075" max="4075" width="13.140625" style="44" customWidth="1"/>
    <col min="4076" max="4076" width="9.5703125" style="44" bestFit="1" customWidth="1"/>
    <col min="4077" max="4077" width="10.140625" style="44" bestFit="1" customWidth="1"/>
    <col min="4078" max="4087" width="0" style="44" hidden="1" customWidth="1"/>
    <col min="4088" max="4088" width="9.85546875" style="44" customWidth="1"/>
    <col min="4089" max="4089" width="14.7109375" style="44" customWidth="1"/>
    <col min="4090" max="4095" width="0" style="44" hidden="1" customWidth="1"/>
    <col min="4096" max="4326" width="8.85546875" style="44"/>
    <col min="4327" max="4327" width="9.28515625" style="44" bestFit="1" customWidth="1"/>
    <col min="4328" max="4328" width="8.85546875" style="44"/>
    <col min="4329" max="4329" width="47" style="44" customWidth="1"/>
    <col min="4330" max="4330" width="8.85546875" style="44"/>
    <col min="4331" max="4331" width="13.140625" style="44" customWidth="1"/>
    <col min="4332" max="4332" width="9.5703125" style="44" bestFit="1" customWidth="1"/>
    <col min="4333" max="4333" width="10.140625" style="44" bestFit="1" customWidth="1"/>
    <col min="4334" max="4343" width="0" style="44" hidden="1" customWidth="1"/>
    <col min="4344" max="4344" width="9.85546875" style="44" customWidth="1"/>
    <col min="4345" max="4345" width="14.7109375" style="44" customWidth="1"/>
    <col min="4346" max="4351" width="0" style="44" hidden="1" customWidth="1"/>
    <col min="4352" max="4582" width="8.85546875" style="44"/>
    <col min="4583" max="4583" width="9.28515625" style="44" bestFit="1" customWidth="1"/>
    <col min="4584" max="4584" width="8.85546875" style="44"/>
    <col min="4585" max="4585" width="47" style="44" customWidth="1"/>
    <col min="4586" max="4586" width="8.85546875" style="44"/>
    <col min="4587" max="4587" width="13.140625" style="44" customWidth="1"/>
    <col min="4588" max="4588" width="9.5703125" style="44" bestFit="1" customWidth="1"/>
    <col min="4589" max="4589" width="10.140625" style="44" bestFit="1" customWidth="1"/>
    <col min="4590" max="4599" width="0" style="44" hidden="1" customWidth="1"/>
    <col min="4600" max="4600" width="9.85546875" style="44" customWidth="1"/>
    <col min="4601" max="4601" width="14.7109375" style="44" customWidth="1"/>
    <col min="4602" max="4607" width="0" style="44" hidden="1" customWidth="1"/>
    <col min="4608" max="4838" width="8.85546875" style="44"/>
    <col min="4839" max="4839" width="9.28515625" style="44" bestFit="1" customWidth="1"/>
    <col min="4840" max="4840" width="8.85546875" style="44"/>
    <col min="4841" max="4841" width="47" style="44" customWidth="1"/>
    <col min="4842" max="4842" width="8.85546875" style="44"/>
    <col min="4843" max="4843" width="13.140625" style="44" customWidth="1"/>
    <col min="4844" max="4844" width="9.5703125" style="44" bestFit="1" customWidth="1"/>
    <col min="4845" max="4845" width="10.140625" style="44" bestFit="1" customWidth="1"/>
    <col min="4846" max="4855" width="0" style="44" hidden="1" customWidth="1"/>
    <col min="4856" max="4856" width="9.85546875" style="44" customWidth="1"/>
    <col min="4857" max="4857" width="14.7109375" style="44" customWidth="1"/>
    <col min="4858" max="4863" width="0" style="44" hidden="1" customWidth="1"/>
    <col min="4864" max="5094" width="8.85546875" style="44"/>
    <col min="5095" max="5095" width="9.28515625" style="44" bestFit="1" customWidth="1"/>
    <col min="5096" max="5096" width="8.85546875" style="44"/>
    <col min="5097" max="5097" width="47" style="44" customWidth="1"/>
    <col min="5098" max="5098" width="8.85546875" style="44"/>
    <col min="5099" max="5099" width="13.140625" style="44" customWidth="1"/>
    <col min="5100" max="5100" width="9.5703125" style="44" bestFit="1" customWidth="1"/>
    <col min="5101" max="5101" width="10.140625" style="44" bestFit="1" customWidth="1"/>
    <col min="5102" max="5111" width="0" style="44" hidden="1" customWidth="1"/>
    <col min="5112" max="5112" width="9.85546875" style="44" customWidth="1"/>
    <col min="5113" max="5113" width="14.7109375" style="44" customWidth="1"/>
    <col min="5114" max="5119" width="0" style="44" hidden="1" customWidth="1"/>
    <col min="5120" max="5350" width="8.85546875" style="44"/>
    <col min="5351" max="5351" width="9.28515625" style="44" bestFit="1" customWidth="1"/>
    <col min="5352" max="5352" width="8.85546875" style="44"/>
    <col min="5353" max="5353" width="47" style="44" customWidth="1"/>
    <col min="5354" max="5354" width="8.85546875" style="44"/>
    <col min="5355" max="5355" width="13.140625" style="44" customWidth="1"/>
    <col min="5356" max="5356" width="9.5703125" style="44" bestFit="1" customWidth="1"/>
    <col min="5357" max="5357" width="10.140625" style="44" bestFit="1" customWidth="1"/>
    <col min="5358" max="5367" width="0" style="44" hidden="1" customWidth="1"/>
    <col min="5368" max="5368" width="9.85546875" style="44" customWidth="1"/>
    <col min="5369" max="5369" width="14.7109375" style="44" customWidth="1"/>
    <col min="5370" max="5375" width="0" style="44" hidden="1" customWidth="1"/>
    <col min="5376" max="5606" width="8.85546875" style="44"/>
    <col min="5607" max="5607" width="9.28515625" style="44" bestFit="1" customWidth="1"/>
    <col min="5608" max="5608" width="8.85546875" style="44"/>
    <col min="5609" max="5609" width="47" style="44" customWidth="1"/>
    <col min="5610" max="5610" width="8.85546875" style="44"/>
    <col min="5611" max="5611" width="13.140625" style="44" customWidth="1"/>
    <col min="5612" max="5612" width="9.5703125" style="44" bestFit="1" customWidth="1"/>
    <col min="5613" max="5613" width="10.140625" style="44" bestFit="1" customWidth="1"/>
    <col min="5614" max="5623" width="0" style="44" hidden="1" customWidth="1"/>
    <col min="5624" max="5624" width="9.85546875" style="44" customWidth="1"/>
    <col min="5625" max="5625" width="14.7109375" style="44" customWidth="1"/>
    <col min="5626" max="5631" width="0" style="44" hidden="1" customWidth="1"/>
    <col min="5632" max="5862" width="8.85546875" style="44"/>
    <col min="5863" max="5863" width="9.28515625" style="44" bestFit="1" customWidth="1"/>
    <col min="5864" max="5864" width="8.85546875" style="44"/>
    <col min="5865" max="5865" width="47" style="44" customWidth="1"/>
    <col min="5866" max="5866" width="8.85546875" style="44"/>
    <col min="5867" max="5867" width="13.140625" style="44" customWidth="1"/>
    <col min="5868" max="5868" width="9.5703125" style="44" bestFit="1" customWidth="1"/>
    <col min="5869" max="5869" width="10.140625" style="44" bestFit="1" customWidth="1"/>
    <col min="5870" max="5879" width="0" style="44" hidden="1" customWidth="1"/>
    <col min="5880" max="5880" width="9.85546875" style="44" customWidth="1"/>
    <col min="5881" max="5881" width="14.7109375" style="44" customWidth="1"/>
    <col min="5882" max="5887" width="0" style="44" hidden="1" customWidth="1"/>
    <col min="5888" max="6118" width="8.85546875" style="44"/>
    <col min="6119" max="6119" width="9.28515625" style="44" bestFit="1" customWidth="1"/>
    <col min="6120" max="6120" width="8.85546875" style="44"/>
    <col min="6121" max="6121" width="47" style="44" customWidth="1"/>
    <col min="6122" max="6122" width="8.85546875" style="44"/>
    <col min="6123" max="6123" width="13.140625" style="44" customWidth="1"/>
    <col min="6124" max="6124" width="9.5703125" style="44" bestFit="1" customWidth="1"/>
    <col min="6125" max="6125" width="10.140625" style="44" bestFit="1" customWidth="1"/>
    <col min="6126" max="6135" width="0" style="44" hidden="1" customWidth="1"/>
    <col min="6136" max="6136" width="9.85546875" style="44" customWidth="1"/>
    <col min="6137" max="6137" width="14.7109375" style="44" customWidth="1"/>
    <col min="6138" max="6143" width="0" style="44" hidden="1" customWidth="1"/>
    <col min="6144" max="6374" width="8.85546875" style="44"/>
    <col min="6375" max="6375" width="9.28515625" style="44" bestFit="1" customWidth="1"/>
    <col min="6376" max="6376" width="8.85546875" style="44"/>
    <col min="6377" max="6377" width="47" style="44" customWidth="1"/>
    <col min="6378" max="6378" width="8.85546875" style="44"/>
    <col min="6379" max="6379" width="13.140625" style="44" customWidth="1"/>
    <col min="6380" max="6380" width="9.5703125" style="44" bestFit="1" customWidth="1"/>
    <col min="6381" max="6381" width="10.140625" style="44" bestFit="1" customWidth="1"/>
    <col min="6382" max="6391" width="0" style="44" hidden="1" customWidth="1"/>
    <col min="6392" max="6392" width="9.85546875" style="44" customWidth="1"/>
    <col min="6393" max="6393" width="14.7109375" style="44" customWidth="1"/>
    <col min="6394" max="6399" width="0" style="44" hidden="1" customWidth="1"/>
    <col min="6400" max="6630" width="8.85546875" style="44"/>
    <col min="6631" max="6631" width="9.28515625" style="44" bestFit="1" customWidth="1"/>
    <col min="6632" max="6632" width="8.85546875" style="44"/>
    <col min="6633" max="6633" width="47" style="44" customWidth="1"/>
    <col min="6634" max="6634" width="8.85546875" style="44"/>
    <col min="6635" max="6635" width="13.140625" style="44" customWidth="1"/>
    <col min="6636" max="6636" width="9.5703125" style="44" bestFit="1" customWidth="1"/>
    <col min="6637" max="6637" width="10.140625" style="44" bestFit="1" customWidth="1"/>
    <col min="6638" max="6647" width="0" style="44" hidden="1" customWidth="1"/>
    <col min="6648" max="6648" width="9.85546875" style="44" customWidth="1"/>
    <col min="6649" max="6649" width="14.7109375" style="44" customWidth="1"/>
    <col min="6650" max="6655" width="0" style="44" hidden="1" customWidth="1"/>
    <col min="6656" max="6886" width="8.85546875" style="44"/>
    <col min="6887" max="6887" width="9.28515625" style="44" bestFit="1" customWidth="1"/>
    <col min="6888" max="6888" width="8.85546875" style="44"/>
    <col min="6889" max="6889" width="47" style="44" customWidth="1"/>
    <col min="6890" max="6890" width="8.85546875" style="44"/>
    <col min="6891" max="6891" width="13.140625" style="44" customWidth="1"/>
    <col min="6892" max="6892" width="9.5703125" style="44" bestFit="1" customWidth="1"/>
    <col min="6893" max="6893" width="10.140625" style="44" bestFit="1" customWidth="1"/>
    <col min="6894" max="6903" width="0" style="44" hidden="1" customWidth="1"/>
    <col min="6904" max="6904" width="9.85546875" style="44" customWidth="1"/>
    <col min="6905" max="6905" width="14.7109375" style="44" customWidth="1"/>
    <col min="6906" max="6911" width="0" style="44" hidden="1" customWidth="1"/>
    <col min="6912" max="7142" width="8.85546875" style="44"/>
    <col min="7143" max="7143" width="9.28515625" style="44" bestFit="1" customWidth="1"/>
    <col min="7144" max="7144" width="8.85546875" style="44"/>
    <col min="7145" max="7145" width="47" style="44" customWidth="1"/>
    <col min="7146" max="7146" width="8.85546875" style="44"/>
    <col min="7147" max="7147" width="13.140625" style="44" customWidth="1"/>
    <col min="7148" max="7148" width="9.5703125" style="44" bestFit="1" customWidth="1"/>
    <col min="7149" max="7149" width="10.140625" style="44" bestFit="1" customWidth="1"/>
    <col min="7150" max="7159" width="0" style="44" hidden="1" customWidth="1"/>
    <col min="7160" max="7160" width="9.85546875" style="44" customWidth="1"/>
    <col min="7161" max="7161" width="14.7109375" style="44" customWidth="1"/>
    <col min="7162" max="7167" width="0" style="44" hidden="1" customWidth="1"/>
    <col min="7168" max="7398" width="8.85546875" style="44"/>
    <col min="7399" max="7399" width="9.28515625" style="44" bestFit="1" customWidth="1"/>
    <col min="7400" max="7400" width="8.85546875" style="44"/>
    <col min="7401" max="7401" width="47" style="44" customWidth="1"/>
    <col min="7402" max="7402" width="8.85546875" style="44"/>
    <col min="7403" max="7403" width="13.140625" style="44" customWidth="1"/>
    <col min="7404" max="7404" width="9.5703125" style="44" bestFit="1" customWidth="1"/>
    <col min="7405" max="7405" width="10.140625" style="44" bestFit="1" customWidth="1"/>
    <col min="7406" max="7415" width="0" style="44" hidden="1" customWidth="1"/>
    <col min="7416" max="7416" width="9.85546875" style="44" customWidth="1"/>
    <col min="7417" max="7417" width="14.7109375" style="44" customWidth="1"/>
    <col min="7418" max="7423" width="0" style="44" hidden="1" customWidth="1"/>
    <col min="7424" max="7654" width="8.85546875" style="44"/>
    <col min="7655" max="7655" width="9.28515625" style="44" bestFit="1" customWidth="1"/>
    <col min="7656" max="7656" width="8.85546875" style="44"/>
    <col min="7657" max="7657" width="47" style="44" customWidth="1"/>
    <col min="7658" max="7658" width="8.85546875" style="44"/>
    <col min="7659" max="7659" width="13.140625" style="44" customWidth="1"/>
    <col min="7660" max="7660" width="9.5703125" style="44" bestFit="1" customWidth="1"/>
    <col min="7661" max="7661" width="10.140625" style="44" bestFit="1" customWidth="1"/>
    <col min="7662" max="7671" width="0" style="44" hidden="1" customWidth="1"/>
    <col min="7672" max="7672" width="9.85546875" style="44" customWidth="1"/>
    <col min="7673" max="7673" width="14.7109375" style="44" customWidth="1"/>
    <col min="7674" max="7679" width="0" style="44" hidden="1" customWidth="1"/>
    <col min="7680" max="7910" width="8.85546875" style="44"/>
    <col min="7911" max="7911" width="9.28515625" style="44" bestFit="1" customWidth="1"/>
    <col min="7912" max="7912" width="8.85546875" style="44"/>
    <col min="7913" max="7913" width="47" style="44" customWidth="1"/>
    <col min="7914" max="7914" width="8.85546875" style="44"/>
    <col min="7915" max="7915" width="13.140625" style="44" customWidth="1"/>
    <col min="7916" max="7916" width="9.5703125" style="44" bestFit="1" customWidth="1"/>
    <col min="7917" max="7917" width="10.140625" style="44" bestFit="1" customWidth="1"/>
    <col min="7918" max="7927" width="0" style="44" hidden="1" customWidth="1"/>
    <col min="7928" max="7928" width="9.85546875" style="44" customWidth="1"/>
    <col min="7929" max="7929" width="14.7109375" style="44" customWidth="1"/>
    <col min="7930" max="7935" width="0" style="44" hidden="1" customWidth="1"/>
    <col min="7936" max="8166" width="8.85546875" style="44"/>
    <col min="8167" max="8167" width="9.28515625" style="44" bestFit="1" customWidth="1"/>
    <col min="8168" max="8168" width="8.85546875" style="44"/>
    <col min="8169" max="8169" width="47" style="44" customWidth="1"/>
    <col min="8170" max="8170" width="8.85546875" style="44"/>
    <col min="8171" max="8171" width="13.140625" style="44" customWidth="1"/>
    <col min="8172" max="8172" width="9.5703125" style="44" bestFit="1" customWidth="1"/>
    <col min="8173" max="8173" width="10.140625" style="44" bestFit="1" customWidth="1"/>
    <col min="8174" max="8183" width="0" style="44" hidden="1" customWidth="1"/>
    <col min="8184" max="8184" width="9.85546875" style="44" customWidth="1"/>
    <col min="8185" max="8185" width="14.7109375" style="44" customWidth="1"/>
    <col min="8186" max="8191" width="0" style="44" hidden="1" customWidth="1"/>
    <col min="8192" max="8422" width="8.85546875" style="44"/>
    <col min="8423" max="8423" width="9.28515625" style="44" bestFit="1" customWidth="1"/>
    <col min="8424" max="8424" width="8.85546875" style="44"/>
    <col min="8425" max="8425" width="47" style="44" customWidth="1"/>
    <col min="8426" max="8426" width="8.85546875" style="44"/>
    <col min="8427" max="8427" width="13.140625" style="44" customWidth="1"/>
    <col min="8428" max="8428" width="9.5703125" style="44" bestFit="1" customWidth="1"/>
    <col min="8429" max="8429" width="10.140625" style="44" bestFit="1" customWidth="1"/>
    <col min="8430" max="8439" width="0" style="44" hidden="1" customWidth="1"/>
    <col min="8440" max="8440" width="9.85546875" style="44" customWidth="1"/>
    <col min="8441" max="8441" width="14.7109375" style="44" customWidth="1"/>
    <col min="8442" max="8447" width="0" style="44" hidden="1" customWidth="1"/>
    <col min="8448" max="8678" width="8.85546875" style="44"/>
    <col min="8679" max="8679" width="9.28515625" style="44" bestFit="1" customWidth="1"/>
    <col min="8680" max="8680" width="8.85546875" style="44"/>
    <col min="8681" max="8681" width="47" style="44" customWidth="1"/>
    <col min="8682" max="8682" width="8.85546875" style="44"/>
    <col min="8683" max="8683" width="13.140625" style="44" customWidth="1"/>
    <col min="8684" max="8684" width="9.5703125" style="44" bestFit="1" customWidth="1"/>
    <col min="8685" max="8685" width="10.140625" style="44" bestFit="1" customWidth="1"/>
    <col min="8686" max="8695" width="0" style="44" hidden="1" customWidth="1"/>
    <col min="8696" max="8696" width="9.85546875" style="44" customWidth="1"/>
    <col min="8697" max="8697" width="14.7109375" style="44" customWidth="1"/>
    <col min="8698" max="8703" width="0" style="44" hidden="1" customWidth="1"/>
    <col min="8704" max="8934" width="8.85546875" style="44"/>
    <col min="8935" max="8935" width="9.28515625" style="44" bestFit="1" customWidth="1"/>
    <col min="8936" max="8936" width="8.85546875" style="44"/>
    <col min="8937" max="8937" width="47" style="44" customWidth="1"/>
    <col min="8938" max="8938" width="8.85546875" style="44"/>
    <col min="8939" max="8939" width="13.140625" style="44" customWidth="1"/>
    <col min="8940" max="8940" width="9.5703125" style="44" bestFit="1" customWidth="1"/>
    <col min="8941" max="8941" width="10.140625" style="44" bestFit="1" customWidth="1"/>
    <col min="8942" max="8951" width="0" style="44" hidden="1" customWidth="1"/>
    <col min="8952" max="8952" width="9.85546875" style="44" customWidth="1"/>
    <col min="8953" max="8953" width="14.7109375" style="44" customWidth="1"/>
    <col min="8954" max="8959" width="0" style="44" hidden="1" customWidth="1"/>
    <col min="8960" max="9190" width="8.85546875" style="44"/>
    <col min="9191" max="9191" width="9.28515625" style="44" bestFit="1" customWidth="1"/>
    <col min="9192" max="9192" width="8.85546875" style="44"/>
    <col min="9193" max="9193" width="47" style="44" customWidth="1"/>
    <col min="9194" max="9194" width="8.85546875" style="44"/>
    <col min="9195" max="9195" width="13.140625" style="44" customWidth="1"/>
    <col min="9196" max="9196" width="9.5703125" style="44" bestFit="1" customWidth="1"/>
    <col min="9197" max="9197" width="10.140625" style="44" bestFit="1" customWidth="1"/>
    <col min="9198" max="9207" width="0" style="44" hidden="1" customWidth="1"/>
    <col min="9208" max="9208" width="9.85546875" style="44" customWidth="1"/>
    <col min="9209" max="9209" width="14.7109375" style="44" customWidth="1"/>
    <col min="9210" max="9215" width="0" style="44" hidden="1" customWidth="1"/>
    <col min="9216" max="9446" width="8.85546875" style="44"/>
    <col min="9447" max="9447" width="9.28515625" style="44" bestFit="1" customWidth="1"/>
    <col min="9448" max="9448" width="8.85546875" style="44"/>
    <col min="9449" max="9449" width="47" style="44" customWidth="1"/>
    <col min="9450" max="9450" width="8.85546875" style="44"/>
    <col min="9451" max="9451" width="13.140625" style="44" customWidth="1"/>
    <col min="9452" max="9452" width="9.5703125" style="44" bestFit="1" customWidth="1"/>
    <col min="9453" max="9453" width="10.140625" style="44" bestFit="1" customWidth="1"/>
    <col min="9454" max="9463" width="0" style="44" hidden="1" customWidth="1"/>
    <col min="9464" max="9464" width="9.85546875" style="44" customWidth="1"/>
    <col min="9465" max="9465" width="14.7109375" style="44" customWidth="1"/>
    <col min="9466" max="9471" width="0" style="44" hidden="1" customWidth="1"/>
    <col min="9472" max="9702" width="8.85546875" style="44"/>
    <col min="9703" max="9703" width="9.28515625" style="44" bestFit="1" customWidth="1"/>
    <col min="9704" max="9704" width="8.85546875" style="44"/>
    <col min="9705" max="9705" width="47" style="44" customWidth="1"/>
    <col min="9706" max="9706" width="8.85546875" style="44"/>
    <col min="9707" max="9707" width="13.140625" style="44" customWidth="1"/>
    <col min="9708" max="9708" width="9.5703125" style="44" bestFit="1" customWidth="1"/>
    <col min="9709" max="9709" width="10.140625" style="44" bestFit="1" customWidth="1"/>
    <col min="9710" max="9719" width="0" style="44" hidden="1" customWidth="1"/>
    <col min="9720" max="9720" width="9.85546875" style="44" customWidth="1"/>
    <col min="9721" max="9721" width="14.7109375" style="44" customWidth="1"/>
    <col min="9722" max="9727" width="0" style="44" hidden="1" customWidth="1"/>
    <col min="9728" max="9958" width="8.85546875" style="44"/>
    <col min="9959" max="9959" width="9.28515625" style="44" bestFit="1" customWidth="1"/>
    <col min="9960" max="9960" width="8.85546875" style="44"/>
    <col min="9961" max="9961" width="47" style="44" customWidth="1"/>
    <col min="9962" max="9962" width="8.85546875" style="44"/>
    <col min="9963" max="9963" width="13.140625" style="44" customWidth="1"/>
    <col min="9964" max="9964" width="9.5703125" style="44" bestFit="1" customWidth="1"/>
    <col min="9965" max="9965" width="10.140625" style="44" bestFit="1" customWidth="1"/>
    <col min="9966" max="9975" width="0" style="44" hidden="1" customWidth="1"/>
    <col min="9976" max="9976" width="9.85546875" style="44" customWidth="1"/>
    <col min="9977" max="9977" width="14.7109375" style="44" customWidth="1"/>
    <col min="9978" max="9983" width="0" style="44" hidden="1" customWidth="1"/>
    <col min="9984" max="10214" width="8.85546875" style="44"/>
    <col min="10215" max="10215" width="9.28515625" style="44" bestFit="1" customWidth="1"/>
    <col min="10216" max="10216" width="8.85546875" style="44"/>
    <col min="10217" max="10217" width="47" style="44" customWidth="1"/>
    <col min="10218" max="10218" width="8.85546875" style="44"/>
    <col min="10219" max="10219" width="13.140625" style="44" customWidth="1"/>
    <col min="10220" max="10220" width="9.5703125" style="44" bestFit="1" customWidth="1"/>
    <col min="10221" max="10221" width="10.140625" style="44" bestFit="1" customWidth="1"/>
    <col min="10222" max="10231" width="0" style="44" hidden="1" customWidth="1"/>
    <col min="10232" max="10232" width="9.85546875" style="44" customWidth="1"/>
    <col min="10233" max="10233" width="14.7109375" style="44" customWidth="1"/>
    <col min="10234" max="10239" width="0" style="44" hidden="1" customWidth="1"/>
    <col min="10240" max="10470" width="8.85546875" style="44"/>
    <col min="10471" max="10471" width="9.28515625" style="44" bestFit="1" customWidth="1"/>
    <col min="10472" max="10472" width="8.85546875" style="44"/>
    <col min="10473" max="10473" width="47" style="44" customWidth="1"/>
    <col min="10474" max="10474" width="8.85546875" style="44"/>
    <col min="10475" max="10475" width="13.140625" style="44" customWidth="1"/>
    <col min="10476" max="10476" width="9.5703125" style="44" bestFit="1" customWidth="1"/>
    <col min="10477" max="10477" width="10.140625" style="44" bestFit="1" customWidth="1"/>
    <col min="10478" max="10487" width="0" style="44" hidden="1" customWidth="1"/>
    <col min="10488" max="10488" width="9.85546875" style="44" customWidth="1"/>
    <col min="10489" max="10489" width="14.7109375" style="44" customWidth="1"/>
    <col min="10490" max="10495" width="0" style="44" hidden="1" customWidth="1"/>
    <col min="10496" max="10726" width="8.85546875" style="44"/>
    <col min="10727" max="10727" width="9.28515625" style="44" bestFit="1" customWidth="1"/>
    <col min="10728" max="10728" width="8.85546875" style="44"/>
    <col min="10729" max="10729" width="47" style="44" customWidth="1"/>
    <col min="10730" max="10730" width="8.85546875" style="44"/>
    <col min="10731" max="10731" width="13.140625" style="44" customWidth="1"/>
    <col min="10732" max="10732" width="9.5703125" style="44" bestFit="1" customWidth="1"/>
    <col min="10733" max="10733" width="10.140625" style="44" bestFit="1" customWidth="1"/>
    <col min="10734" max="10743" width="0" style="44" hidden="1" customWidth="1"/>
    <col min="10744" max="10744" width="9.85546875" style="44" customWidth="1"/>
    <col min="10745" max="10745" width="14.7109375" style="44" customWidth="1"/>
    <col min="10746" max="10751" width="0" style="44" hidden="1" customWidth="1"/>
    <col min="10752" max="10982" width="8.85546875" style="44"/>
    <col min="10983" max="10983" width="9.28515625" style="44" bestFit="1" customWidth="1"/>
    <col min="10984" max="10984" width="8.85546875" style="44"/>
    <col min="10985" max="10985" width="47" style="44" customWidth="1"/>
    <col min="10986" max="10986" width="8.85546875" style="44"/>
    <col min="10987" max="10987" width="13.140625" style="44" customWidth="1"/>
    <col min="10988" max="10988" width="9.5703125" style="44" bestFit="1" customWidth="1"/>
    <col min="10989" max="10989" width="10.140625" style="44" bestFit="1" customWidth="1"/>
    <col min="10990" max="10999" width="0" style="44" hidden="1" customWidth="1"/>
    <col min="11000" max="11000" width="9.85546875" style="44" customWidth="1"/>
    <col min="11001" max="11001" width="14.7109375" style="44" customWidth="1"/>
    <col min="11002" max="11007" width="0" style="44" hidden="1" customWidth="1"/>
    <col min="11008" max="11238" width="8.85546875" style="44"/>
    <col min="11239" max="11239" width="9.28515625" style="44" bestFit="1" customWidth="1"/>
    <col min="11240" max="11240" width="8.85546875" style="44"/>
    <col min="11241" max="11241" width="47" style="44" customWidth="1"/>
    <col min="11242" max="11242" width="8.85546875" style="44"/>
    <col min="11243" max="11243" width="13.140625" style="44" customWidth="1"/>
    <col min="11244" max="11244" width="9.5703125" style="44" bestFit="1" customWidth="1"/>
    <col min="11245" max="11245" width="10.140625" style="44" bestFit="1" customWidth="1"/>
    <col min="11246" max="11255" width="0" style="44" hidden="1" customWidth="1"/>
    <col min="11256" max="11256" width="9.85546875" style="44" customWidth="1"/>
    <col min="11257" max="11257" width="14.7109375" style="44" customWidth="1"/>
    <col min="11258" max="11263" width="0" style="44" hidden="1" customWidth="1"/>
    <col min="11264" max="11494" width="8.85546875" style="44"/>
    <col min="11495" max="11495" width="9.28515625" style="44" bestFit="1" customWidth="1"/>
    <col min="11496" max="11496" width="8.85546875" style="44"/>
    <col min="11497" max="11497" width="47" style="44" customWidth="1"/>
    <col min="11498" max="11498" width="8.85546875" style="44"/>
    <col min="11499" max="11499" width="13.140625" style="44" customWidth="1"/>
    <col min="11500" max="11500" width="9.5703125" style="44" bestFit="1" customWidth="1"/>
    <col min="11501" max="11501" width="10.140625" style="44" bestFit="1" customWidth="1"/>
    <col min="11502" max="11511" width="0" style="44" hidden="1" customWidth="1"/>
    <col min="11512" max="11512" width="9.85546875" style="44" customWidth="1"/>
    <col min="11513" max="11513" width="14.7109375" style="44" customWidth="1"/>
    <col min="11514" max="11519" width="0" style="44" hidden="1" customWidth="1"/>
    <col min="11520" max="11750" width="8.85546875" style="44"/>
    <col min="11751" max="11751" width="9.28515625" style="44" bestFit="1" customWidth="1"/>
    <col min="11752" max="11752" width="8.85546875" style="44"/>
    <col min="11753" max="11753" width="47" style="44" customWidth="1"/>
    <col min="11754" max="11754" width="8.85546875" style="44"/>
    <col min="11755" max="11755" width="13.140625" style="44" customWidth="1"/>
    <col min="11756" max="11756" width="9.5703125" style="44" bestFit="1" customWidth="1"/>
    <col min="11757" max="11757" width="10.140625" style="44" bestFit="1" customWidth="1"/>
    <col min="11758" max="11767" width="0" style="44" hidden="1" customWidth="1"/>
    <col min="11768" max="11768" width="9.85546875" style="44" customWidth="1"/>
    <col min="11769" max="11769" width="14.7109375" style="44" customWidth="1"/>
    <col min="11770" max="11775" width="0" style="44" hidden="1" customWidth="1"/>
    <col min="11776" max="12006" width="8.85546875" style="44"/>
    <col min="12007" max="12007" width="9.28515625" style="44" bestFit="1" customWidth="1"/>
    <col min="12008" max="12008" width="8.85546875" style="44"/>
    <col min="12009" max="12009" width="47" style="44" customWidth="1"/>
    <col min="12010" max="12010" width="8.85546875" style="44"/>
    <col min="12011" max="12011" width="13.140625" style="44" customWidth="1"/>
    <col min="12012" max="12012" width="9.5703125" style="44" bestFit="1" customWidth="1"/>
    <col min="12013" max="12013" width="10.140625" style="44" bestFit="1" customWidth="1"/>
    <col min="12014" max="12023" width="0" style="44" hidden="1" customWidth="1"/>
    <col min="12024" max="12024" width="9.85546875" style="44" customWidth="1"/>
    <col min="12025" max="12025" width="14.7109375" style="44" customWidth="1"/>
    <col min="12026" max="12031" width="0" style="44" hidden="1" customWidth="1"/>
    <col min="12032" max="12262" width="8.85546875" style="44"/>
    <col min="12263" max="12263" width="9.28515625" style="44" bestFit="1" customWidth="1"/>
    <col min="12264" max="12264" width="8.85546875" style="44"/>
    <col min="12265" max="12265" width="47" style="44" customWidth="1"/>
    <col min="12266" max="12266" width="8.85546875" style="44"/>
    <col min="12267" max="12267" width="13.140625" style="44" customWidth="1"/>
    <col min="12268" max="12268" width="9.5703125" style="44" bestFit="1" customWidth="1"/>
    <col min="12269" max="12269" width="10.140625" style="44" bestFit="1" customWidth="1"/>
    <col min="12270" max="12279" width="0" style="44" hidden="1" customWidth="1"/>
    <col min="12280" max="12280" width="9.85546875" style="44" customWidth="1"/>
    <col min="12281" max="12281" width="14.7109375" style="44" customWidth="1"/>
    <col min="12282" max="12287" width="0" style="44" hidden="1" customWidth="1"/>
    <col min="12288" max="12518" width="8.85546875" style="44"/>
    <col min="12519" max="12519" width="9.28515625" style="44" bestFit="1" customWidth="1"/>
    <col min="12520" max="12520" width="8.85546875" style="44"/>
    <col min="12521" max="12521" width="47" style="44" customWidth="1"/>
    <col min="12522" max="12522" width="8.85546875" style="44"/>
    <col min="12523" max="12523" width="13.140625" style="44" customWidth="1"/>
    <col min="12524" max="12524" width="9.5703125" style="44" bestFit="1" customWidth="1"/>
    <col min="12525" max="12525" width="10.140625" style="44" bestFit="1" customWidth="1"/>
    <col min="12526" max="12535" width="0" style="44" hidden="1" customWidth="1"/>
    <col min="12536" max="12536" width="9.85546875" style="44" customWidth="1"/>
    <col min="12537" max="12537" width="14.7109375" style="44" customWidth="1"/>
    <col min="12538" max="12543" width="0" style="44" hidden="1" customWidth="1"/>
    <col min="12544" max="12774" width="8.85546875" style="44"/>
    <col min="12775" max="12775" width="9.28515625" style="44" bestFit="1" customWidth="1"/>
    <col min="12776" max="12776" width="8.85546875" style="44"/>
    <col min="12777" max="12777" width="47" style="44" customWidth="1"/>
    <col min="12778" max="12778" width="8.85546875" style="44"/>
    <col min="12779" max="12779" width="13.140625" style="44" customWidth="1"/>
    <col min="12780" max="12780" width="9.5703125" style="44" bestFit="1" customWidth="1"/>
    <col min="12781" max="12781" width="10.140625" style="44" bestFit="1" customWidth="1"/>
    <col min="12782" max="12791" width="0" style="44" hidden="1" customWidth="1"/>
    <col min="12792" max="12792" width="9.85546875" style="44" customWidth="1"/>
    <col min="12793" max="12793" width="14.7109375" style="44" customWidth="1"/>
    <col min="12794" max="12799" width="0" style="44" hidden="1" customWidth="1"/>
    <col min="12800" max="13030" width="8.85546875" style="44"/>
    <col min="13031" max="13031" width="9.28515625" style="44" bestFit="1" customWidth="1"/>
    <col min="13032" max="13032" width="8.85546875" style="44"/>
    <col min="13033" max="13033" width="47" style="44" customWidth="1"/>
    <col min="13034" max="13034" width="8.85546875" style="44"/>
    <col min="13035" max="13035" width="13.140625" style="44" customWidth="1"/>
    <col min="13036" max="13036" width="9.5703125" style="44" bestFit="1" customWidth="1"/>
    <col min="13037" max="13037" width="10.140625" style="44" bestFit="1" customWidth="1"/>
    <col min="13038" max="13047" width="0" style="44" hidden="1" customWidth="1"/>
    <col min="13048" max="13048" width="9.85546875" style="44" customWidth="1"/>
    <col min="13049" max="13049" width="14.7109375" style="44" customWidth="1"/>
    <col min="13050" max="13055" width="0" style="44" hidden="1" customWidth="1"/>
    <col min="13056" max="13286" width="8.85546875" style="44"/>
    <col min="13287" max="13287" width="9.28515625" style="44" bestFit="1" customWidth="1"/>
    <col min="13288" max="13288" width="8.85546875" style="44"/>
    <col min="13289" max="13289" width="47" style="44" customWidth="1"/>
    <col min="13290" max="13290" width="8.85546875" style="44"/>
    <col min="13291" max="13291" width="13.140625" style="44" customWidth="1"/>
    <col min="13292" max="13292" width="9.5703125" style="44" bestFit="1" customWidth="1"/>
    <col min="13293" max="13293" width="10.140625" style="44" bestFit="1" customWidth="1"/>
    <col min="13294" max="13303" width="0" style="44" hidden="1" customWidth="1"/>
    <col min="13304" max="13304" width="9.85546875" style="44" customWidth="1"/>
    <col min="13305" max="13305" width="14.7109375" style="44" customWidth="1"/>
    <col min="13306" max="13311" width="0" style="44" hidden="1" customWidth="1"/>
    <col min="13312" max="13542" width="8.85546875" style="44"/>
    <col min="13543" max="13543" width="9.28515625" style="44" bestFit="1" customWidth="1"/>
    <col min="13544" max="13544" width="8.85546875" style="44"/>
    <col min="13545" max="13545" width="47" style="44" customWidth="1"/>
    <col min="13546" max="13546" width="8.85546875" style="44"/>
    <col min="13547" max="13547" width="13.140625" style="44" customWidth="1"/>
    <col min="13548" max="13548" width="9.5703125" style="44" bestFit="1" customWidth="1"/>
    <col min="13549" max="13549" width="10.140625" style="44" bestFit="1" customWidth="1"/>
    <col min="13550" max="13559" width="0" style="44" hidden="1" customWidth="1"/>
    <col min="13560" max="13560" width="9.85546875" style="44" customWidth="1"/>
    <col min="13561" max="13561" width="14.7109375" style="44" customWidth="1"/>
    <col min="13562" max="13567" width="0" style="44" hidden="1" customWidth="1"/>
    <col min="13568" max="13798" width="8.85546875" style="44"/>
    <col min="13799" max="13799" width="9.28515625" style="44" bestFit="1" customWidth="1"/>
    <col min="13800" max="13800" width="8.85546875" style="44"/>
    <col min="13801" max="13801" width="47" style="44" customWidth="1"/>
    <col min="13802" max="13802" width="8.85546875" style="44"/>
    <col min="13803" max="13803" width="13.140625" style="44" customWidth="1"/>
    <col min="13804" max="13804" width="9.5703125" style="44" bestFit="1" customWidth="1"/>
    <col min="13805" max="13805" width="10.140625" style="44" bestFit="1" customWidth="1"/>
    <col min="13806" max="13815" width="0" style="44" hidden="1" customWidth="1"/>
    <col min="13816" max="13816" width="9.85546875" style="44" customWidth="1"/>
    <col min="13817" max="13817" width="14.7109375" style="44" customWidth="1"/>
    <col min="13818" max="13823" width="0" style="44" hidden="1" customWidth="1"/>
    <col min="13824" max="14054" width="8.85546875" style="44"/>
    <col min="14055" max="14055" width="9.28515625" style="44" bestFit="1" customWidth="1"/>
    <col min="14056" max="14056" width="8.85546875" style="44"/>
    <col min="14057" max="14057" width="47" style="44" customWidth="1"/>
    <col min="14058" max="14058" width="8.85546875" style="44"/>
    <col min="14059" max="14059" width="13.140625" style="44" customWidth="1"/>
    <col min="14060" max="14060" width="9.5703125" style="44" bestFit="1" customWidth="1"/>
    <col min="14061" max="14061" width="10.140625" style="44" bestFit="1" customWidth="1"/>
    <col min="14062" max="14071" width="0" style="44" hidden="1" customWidth="1"/>
    <col min="14072" max="14072" width="9.85546875" style="44" customWidth="1"/>
    <col min="14073" max="14073" width="14.7109375" style="44" customWidth="1"/>
    <col min="14074" max="14079" width="0" style="44" hidden="1" customWidth="1"/>
    <col min="14080" max="14310" width="8.85546875" style="44"/>
    <col min="14311" max="14311" width="9.28515625" style="44" bestFit="1" customWidth="1"/>
    <col min="14312" max="14312" width="8.85546875" style="44"/>
    <col min="14313" max="14313" width="47" style="44" customWidth="1"/>
    <col min="14314" max="14314" width="8.85546875" style="44"/>
    <col min="14315" max="14315" width="13.140625" style="44" customWidth="1"/>
    <col min="14316" max="14316" width="9.5703125" style="44" bestFit="1" customWidth="1"/>
    <col min="14317" max="14317" width="10.140625" style="44" bestFit="1" customWidth="1"/>
    <col min="14318" max="14327" width="0" style="44" hidden="1" customWidth="1"/>
    <col min="14328" max="14328" width="9.85546875" style="44" customWidth="1"/>
    <col min="14329" max="14329" width="14.7109375" style="44" customWidth="1"/>
    <col min="14330" max="14335" width="0" style="44" hidden="1" customWidth="1"/>
    <col min="14336" max="14566" width="8.85546875" style="44"/>
    <col min="14567" max="14567" width="9.28515625" style="44" bestFit="1" customWidth="1"/>
    <col min="14568" max="14568" width="8.85546875" style="44"/>
    <col min="14569" max="14569" width="47" style="44" customWidth="1"/>
    <col min="14570" max="14570" width="8.85546875" style="44"/>
    <col min="14571" max="14571" width="13.140625" style="44" customWidth="1"/>
    <col min="14572" max="14572" width="9.5703125" style="44" bestFit="1" customWidth="1"/>
    <col min="14573" max="14573" width="10.140625" style="44" bestFit="1" customWidth="1"/>
    <col min="14574" max="14583" width="0" style="44" hidden="1" customWidth="1"/>
    <col min="14584" max="14584" width="9.85546875" style="44" customWidth="1"/>
    <col min="14585" max="14585" width="14.7109375" style="44" customWidth="1"/>
    <col min="14586" max="14591" width="0" style="44" hidden="1" customWidth="1"/>
    <col min="14592" max="14822" width="8.85546875" style="44"/>
    <col min="14823" max="14823" width="9.28515625" style="44" bestFit="1" customWidth="1"/>
    <col min="14824" max="14824" width="8.85546875" style="44"/>
    <col min="14825" max="14825" width="47" style="44" customWidth="1"/>
    <col min="14826" max="14826" width="8.85546875" style="44"/>
    <col min="14827" max="14827" width="13.140625" style="44" customWidth="1"/>
    <col min="14828" max="14828" width="9.5703125" style="44" bestFit="1" customWidth="1"/>
    <col min="14829" max="14829" width="10.140625" style="44" bestFit="1" customWidth="1"/>
    <col min="14830" max="14839" width="0" style="44" hidden="1" customWidth="1"/>
    <col min="14840" max="14840" width="9.85546875" style="44" customWidth="1"/>
    <col min="14841" max="14841" width="14.7109375" style="44" customWidth="1"/>
    <col min="14842" max="14847" width="0" style="44" hidden="1" customWidth="1"/>
    <col min="14848" max="15078" width="8.85546875" style="44"/>
    <col min="15079" max="15079" width="9.28515625" style="44" bestFit="1" customWidth="1"/>
    <col min="15080" max="15080" width="8.85546875" style="44"/>
    <col min="15081" max="15081" width="47" style="44" customWidth="1"/>
    <col min="15082" max="15082" width="8.85546875" style="44"/>
    <col min="15083" max="15083" width="13.140625" style="44" customWidth="1"/>
    <col min="15084" max="15084" width="9.5703125" style="44" bestFit="1" customWidth="1"/>
    <col min="15085" max="15085" width="10.140625" style="44" bestFit="1" customWidth="1"/>
    <col min="15086" max="15095" width="0" style="44" hidden="1" customWidth="1"/>
    <col min="15096" max="15096" width="9.85546875" style="44" customWidth="1"/>
    <col min="15097" max="15097" width="14.7109375" style="44" customWidth="1"/>
    <col min="15098" max="15103" width="0" style="44" hidden="1" customWidth="1"/>
    <col min="15104" max="15334" width="8.85546875" style="44"/>
    <col min="15335" max="15335" width="9.28515625" style="44" bestFit="1" customWidth="1"/>
    <col min="15336" max="15336" width="8.85546875" style="44"/>
    <col min="15337" max="15337" width="47" style="44" customWidth="1"/>
    <col min="15338" max="15338" width="8.85546875" style="44"/>
    <col min="15339" max="15339" width="13.140625" style="44" customWidth="1"/>
    <col min="15340" max="15340" width="9.5703125" style="44" bestFit="1" customWidth="1"/>
    <col min="15341" max="15341" width="10.140625" style="44" bestFit="1" customWidth="1"/>
    <col min="15342" max="15351" width="0" style="44" hidden="1" customWidth="1"/>
    <col min="15352" max="15352" width="9.85546875" style="44" customWidth="1"/>
    <col min="15353" max="15353" width="14.7109375" style="44" customWidth="1"/>
    <col min="15354" max="15359" width="0" style="44" hidden="1" customWidth="1"/>
    <col min="15360" max="15590" width="8.85546875" style="44"/>
    <col min="15591" max="15591" width="9.28515625" style="44" bestFit="1" customWidth="1"/>
    <col min="15592" max="15592" width="8.85546875" style="44"/>
    <col min="15593" max="15593" width="47" style="44" customWidth="1"/>
    <col min="15594" max="15594" width="8.85546875" style="44"/>
    <col min="15595" max="15595" width="13.140625" style="44" customWidth="1"/>
    <col min="15596" max="15596" width="9.5703125" style="44" bestFit="1" customWidth="1"/>
    <col min="15597" max="15597" width="10.140625" style="44" bestFit="1" customWidth="1"/>
    <col min="15598" max="15607" width="0" style="44" hidden="1" customWidth="1"/>
    <col min="15608" max="15608" width="9.85546875" style="44" customWidth="1"/>
    <col min="15609" max="15609" width="14.7109375" style="44" customWidth="1"/>
    <col min="15610" max="15615" width="0" style="44" hidden="1" customWidth="1"/>
    <col min="15616" max="15846" width="8.85546875" style="44"/>
    <col min="15847" max="15847" width="9.28515625" style="44" bestFit="1" customWidth="1"/>
    <col min="15848" max="15848" width="8.85546875" style="44"/>
    <col min="15849" max="15849" width="47" style="44" customWidth="1"/>
    <col min="15850" max="15850" width="8.85546875" style="44"/>
    <col min="15851" max="15851" width="13.140625" style="44" customWidth="1"/>
    <col min="15852" max="15852" width="9.5703125" style="44" bestFit="1" customWidth="1"/>
    <col min="15853" max="15853" width="10.140625" style="44" bestFit="1" customWidth="1"/>
    <col min="15854" max="15863" width="0" style="44" hidden="1" customWidth="1"/>
    <col min="15864" max="15864" width="9.85546875" style="44" customWidth="1"/>
    <col min="15865" max="15865" width="14.7109375" style="44" customWidth="1"/>
    <col min="15866" max="15871" width="0" style="44" hidden="1" customWidth="1"/>
    <col min="15872" max="16102" width="8.85546875" style="44"/>
    <col min="16103" max="16103" width="9.28515625" style="44" bestFit="1" customWidth="1"/>
    <col min="16104" max="16104" width="8.85546875" style="44"/>
    <col min="16105" max="16105" width="47" style="44" customWidth="1"/>
    <col min="16106" max="16106" width="8.85546875" style="44"/>
    <col min="16107" max="16107" width="13.140625" style="44" customWidth="1"/>
    <col min="16108" max="16108" width="9.5703125" style="44" bestFit="1" customWidth="1"/>
    <col min="16109" max="16109" width="10.140625" style="44" bestFit="1" customWidth="1"/>
    <col min="16110" max="16119" width="0" style="44" hidden="1" customWidth="1"/>
    <col min="16120" max="16120" width="9.85546875" style="44" customWidth="1"/>
    <col min="16121" max="16121" width="14.7109375" style="44" customWidth="1"/>
    <col min="16122" max="16127" width="0" style="44" hidden="1" customWidth="1"/>
    <col min="16128" max="16384" width="8.85546875" style="44"/>
  </cols>
  <sheetData>
    <row r="1" spans="1:17" s="6" customFormat="1" ht="34.9" customHeight="1">
      <c r="A1" s="1" t="s">
        <v>25</v>
      </c>
      <c r="B1" s="1" t="s">
        <v>24</v>
      </c>
      <c r="C1" s="2" t="s">
        <v>1</v>
      </c>
      <c r="D1" s="3" t="s">
        <v>2</v>
      </c>
      <c r="E1" s="117" t="s">
        <v>3</v>
      </c>
      <c r="F1" s="118" t="s">
        <v>4</v>
      </c>
      <c r="G1" s="119" t="s">
        <v>5</v>
      </c>
    </row>
    <row r="2" spans="1:17">
      <c r="A2" s="11"/>
      <c r="B2" s="11"/>
      <c r="C2" s="120"/>
      <c r="E2" s="46"/>
      <c r="F2" s="121"/>
      <c r="G2" s="122"/>
    </row>
    <row r="3" spans="1:17">
      <c r="A3" s="11"/>
      <c r="B3" s="11"/>
      <c r="C3" s="123" t="s">
        <v>207</v>
      </c>
      <c r="E3" s="46"/>
      <c r="F3" s="121"/>
      <c r="G3" s="122"/>
    </row>
    <row r="4" spans="1:17">
      <c r="A4" s="11"/>
      <c r="B4" s="11"/>
      <c r="C4" s="120"/>
      <c r="E4" s="46"/>
      <c r="F4" s="121"/>
      <c r="G4" s="122"/>
    </row>
    <row r="5" spans="1:17">
      <c r="A5" s="11"/>
      <c r="B5" s="11"/>
      <c r="C5" s="123" t="s">
        <v>23</v>
      </c>
      <c r="E5" s="46"/>
      <c r="F5" s="121"/>
      <c r="G5" s="122"/>
    </row>
    <row r="6" spans="1:17">
      <c r="A6" s="11"/>
      <c r="B6" s="11"/>
      <c r="C6" s="120"/>
      <c r="E6" s="46"/>
      <c r="F6" s="121"/>
      <c r="G6" s="122"/>
    </row>
    <row r="7" spans="1:17" ht="57">
      <c r="A7" s="11"/>
      <c r="B7" s="11"/>
      <c r="C7" s="120" t="s">
        <v>69</v>
      </c>
      <c r="E7" s="46"/>
      <c r="F7" s="124"/>
      <c r="G7" s="122"/>
    </row>
    <row r="8" spans="1:17">
      <c r="A8" s="11"/>
      <c r="B8" s="11"/>
      <c r="C8" s="120"/>
      <c r="E8" s="46"/>
      <c r="F8" s="121"/>
      <c r="G8" s="122"/>
    </row>
    <row r="9" spans="1:17">
      <c r="A9" s="11"/>
      <c r="B9" s="11"/>
      <c r="C9" s="123" t="s">
        <v>0</v>
      </c>
      <c r="E9" s="46"/>
      <c r="F9" s="121"/>
      <c r="G9" s="122"/>
    </row>
    <row r="10" spans="1:17">
      <c r="A10" s="11"/>
      <c r="B10" s="11"/>
      <c r="C10" s="120"/>
      <c r="E10" s="46"/>
      <c r="F10" s="121"/>
      <c r="G10" s="122"/>
    </row>
    <row r="11" spans="1:17" ht="42.75">
      <c r="A11" s="11"/>
      <c r="B11" s="11"/>
      <c r="C11" s="120" t="s">
        <v>6</v>
      </c>
      <c r="E11" s="46"/>
      <c r="F11" s="121"/>
      <c r="G11" s="122"/>
    </row>
    <row r="12" spans="1:17">
      <c r="A12" s="11"/>
      <c r="B12" s="11"/>
      <c r="C12" s="120"/>
      <c r="E12" s="46"/>
      <c r="F12" s="121"/>
      <c r="G12" s="122"/>
    </row>
    <row r="13" spans="1:17" ht="57">
      <c r="A13" s="11"/>
      <c r="B13" s="125" t="s">
        <v>232</v>
      </c>
      <c r="C13" s="120" t="s">
        <v>7</v>
      </c>
      <c r="E13" s="46"/>
      <c r="F13" s="121"/>
      <c r="G13" s="122"/>
    </row>
    <row r="14" spans="1:17">
      <c r="A14" s="11"/>
      <c r="B14" s="11"/>
      <c r="C14" s="120"/>
      <c r="E14" s="46"/>
      <c r="F14" s="121"/>
      <c r="G14" s="122"/>
    </row>
    <row r="15" spans="1:17">
      <c r="A15" s="11" t="s">
        <v>139</v>
      </c>
      <c r="B15" s="11">
        <v>8.3000000000000007</v>
      </c>
      <c r="C15" s="123" t="s">
        <v>227</v>
      </c>
      <c r="E15" s="46"/>
      <c r="F15" s="121"/>
      <c r="G15" s="122"/>
    </row>
    <row r="16" spans="1:17" s="16" customFormat="1" ht="6.75" customHeight="1">
      <c r="A16" s="10"/>
      <c r="B16" s="11"/>
      <c r="C16" s="28"/>
      <c r="D16" s="12"/>
      <c r="E16" s="46"/>
      <c r="F16" s="126"/>
      <c r="G16" s="15"/>
      <c r="P16" s="22"/>
      <c r="Q16" s="20"/>
    </row>
    <row r="17" spans="1:17">
      <c r="A17" s="11" t="s">
        <v>140</v>
      </c>
      <c r="B17" s="11" t="s">
        <v>41</v>
      </c>
      <c r="C17" s="127" t="s">
        <v>9</v>
      </c>
      <c r="D17" s="12" t="s">
        <v>163</v>
      </c>
      <c r="E17" s="46">
        <v>1</v>
      </c>
      <c r="F17" s="121"/>
      <c r="G17" s="122">
        <f>F17*E17</f>
        <v>0</v>
      </c>
    </row>
    <row r="18" spans="1:17" s="16" customFormat="1" ht="6.75" customHeight="1">
      <c r="A18" s="10"/>
      <c r="B18" s="11"/>
      <c r="C18" s="28"/>
      <c r="D18" s="12"/>
      <c r="E18" s="46"/>
      <c r="F18" s="126"/>
      <c r="G18" s="15"/>
      <c r="P18" s="22"/>
      <c r="Q18" s="20"/>
    </row>
    <row r="19" spans="1:17">
      <c r="A19" s="11" t="s">
        <v>141</v>
      </c>
      <c r="B19" s="11" t="s">
        <v>42</v>
      </c>
      <c r="C19" s="127" t="s">
        <v>344</v>
      </c>
      <c r="E19" s="46"/>
      <c r="F19" s="121"/>
      <c r="G19" s="122">
        <f>F19*E19</f>
        <v>0</v>
      </c>
    </row>
    <row r="20" spans="1:17" s="16" customFormat="1" ht="6.75" customHeight="1">
      <c r="A20" s="10"/>
      <c r="B20" s="11"/>
      <c r="C20" s="28"/>
      <c r="D20" s="12"/>
      <c r="E20" s="46"/>
      <c r="F20" s="126"/>
      <c r="G20" s="15">
        <f t="shared" ref="G20:G32" si="0">F20*E20</f>
        <v>0</v>
      </c>
      <c r="P20" s="22"/>
      <c r="Q20" s="20"/>
    </row>
    <row r="21" spans="1:17">
      <c r="A21" s="11" t="s">
        <v>142</v>
      </c>
      <c r="B21" s="11" t="s">
        <v>43</v>
      </c>
      <c r="C21" s="127" t="s">
        <v>26</v>
      </c>
      <c r="E21" s="46"/>
      <c r="F21" s="121"/>
      <c r="G21" s="122">
        <f>F21*E21</f>
        <v>0</v>
      </c>
    </row>
    <row r="22" spans="1:17" s="16" customFormat="1" ht="6.75" customHeight="1">
      <c r="A22" s="10"/>
      <c r="B22" s="11"/>
      <c r="C22" s="28"/>
      <c r="D22" s="12"/>
      <c r="E22" s="46"/>
      <c r="F22" s="126"/>
      <c r="G22" s="15"/>
      <c r="P22" s="22"/>
      <c r="Q22" s="20"/>
    </row>
    <row r="23" spans="1:17">
      <c r="A23" s="11" t="s">
        <v>324</v>
      </c>
      <c r="B23" s="11" t="s">
        <v>44</v>
      </c>
      <c r="C23" s="120" t="s">
        <v>27</v>
      </c>
      <c r="D23" s="12" t="s">
        <v>163</v>
      </c>
      <c r="E23" s="46">
        <v>1</v>
      </c>
      <c r="F23" s="121"/>
      <c r="G23" s="122">
        <f t="shared" si="0"/>
        <v>0</v>
      </c>
    </row>
    <row r="24" spans="1:17" s="16" customFormat="1" ht="6.75" customHeight="1">
      <c r="A24" s="10"/>
      <c r="B24" s="11"/>
      <c r="C24" s="28"/>
      <c r="D24" s="12"/>
      <c r="E24" s="46"/>
      <c r="F24" s="126"/>
      <c r="G24" s="15">
        <f t="shared" si="0"/>
        <v>0</v>
      </c>
      <c r="P24" s="22"/>
      <c r="Q24" s="20"/>
    </row>
    <row r="25" spans="1:17">
      <c r="A25" s="11" t="s">
        <v>325</v>
      </c>
      <c r="B25" s="11" t="s">
        <v>45</v>
      </c>
      <c r="C25" s="120" t="s">
        <v>28</v>
      </c>
      <c r="D25" s="12" t="s">
        <v>163</v>
      </c>
      <c r="E25" s="46">
        <v>1</v>
      </c>
      <c r="F25" s="121"/>
      <c r="G25" s="122">
        <f t="shared" si="0"/>
        <v>0</v>
      </c>
    </row>
    <row r="26" spans="1:17" s="16" customFormat="1" ht="6.75" customHeight="1">
      <c r="A26" s="10"/>
      <c r="B26" s="11"/>
      <c r="C26" s="28"/>
      <c r="D26" s="12"/>
      <c r="E26" s="46"/>
      <c r="F26" s="126"/>
      <c r="G26" s="15">
        <f t="shared" si="0"/>
        <v>0</v>
      </c>
      <c r="P26" s="22"/>
      <c r="Q26" s="20"/>
    </row>
    <row r="27" spans="1:17">
      <c r="A27" s="11" t="s">
        <v>326</v>
      </c>
      <c r="B27" s="11" t="s">
        <v>46</v>
      </c>
      <c r="C27" s="120" t="s">
        <v>29</v>
      </c>
      <c r="D27" s="12" t="s">
        <v>163</v>
      </c>
      <c r="E27" s="46">
        <v>1</v>
      </c>
      <c r="F27" s="121"/>
      <c r="G27" s="122">
        <f t="shared" si="0"/>
        <v>0</v>
      </c>
    </row>
    <row r="28" spans="1:17" s="16" customFormat="1" ht="6.75" customHeight="1">
      <c r="A28" s="10"/>
      <c r="B28" s="11"/>
      <c r="C28" s="28"/>
      <c r="D28" s="12"/>
      <c r="E28" s="46"/>
      <c r="F28" s="126"/>
      <c r="G28" s="15">
        <f t="shared" si="0"/>
        <v>0</v>
      </c>
      <c r="P28" s="22"/>
      <c r="Q28" s="20"/>
    </row>
    <row r="29" spans="1:17">
      <c r="A29" s="11" t="s">
        <v>144</v>
      </c>
      <c r="B29" s="11" t="s">
        <v>47</v>
      </c>
      <c r="C29" s="127" t="s">
        <v>30</v>
      </c>
      <c r="E29" s="46"/>
      <c r="F29" s="121"/>
      <c r="G29" s="122">
        <f t="shared" si="0"/>
        <v>0</v>
      </c>
    </row>
    <row r="30" spans="1:17" s="16" customFormat="1" ht="6.75" customHeight="1">
      <c r="A30" s="10"/>
      <c r="B30" s="11"/>
      <c r="C30" s="28"/>
      <c r="D30" s="12"/>
      <c r="E30" s="46"/>
      <c r="F30" s="126"/>
      <c r="G30" s="15">
        <f t="shared" si="0"/>
        <v>0</v>
      </c>
      <c r="P30" s="22"/>
      <c r="Q30" s="20"/>
    </row>
    <row r="31" spans="1:17">
      <c r="A31" s="11" t="s">
        <v>327</v>
      </c>
      <c r="B31" s="11" t="s">
        <v>44</v>
      </c>
      <c r="C31" s="120" t="s">
        <v>31</v>
      </c>
      <c r="D31" s="12" t="s">
        <v>163</v>
      </c>
      <c r="E31" s="46">
        <v>1</v>
      </c>
      <c r="F31" s="121"/>
      <c r="G31" s="122">
        <f t="shared" si="0"/>
        <v>0</v>
      </c>
    </row>
    <row r="32" spans="1:17" s="16" customFormat="1" ht="6.75" customHeight="1">
      <c r="A32" s="10"/>
      <c r="B32" s="11"/>
      <c r="C32" s="28"/>
      <c r="D32" s="12"/>
      <c r="E32" s="46"/>
      <c r="F32" s="126"/>
      <c r="G32" s="15">
        <f t="shared" si="0"/>
        <v>0</v>
      </c>
      <c r="P32" s="22"/>
      <c r="Q32" s="20"/>
    </row>
    <row r="33" spans="1:17">
      <c r="A33" s="11" t="s">
        <v>328</v>
      </c>
      <c r="B33" s="11" t="s">
        <v>45</v>
      </c>
      <c r="C33" s="120" t="s">
        <v>32</v>
      </c>
      <c r="D33" s="12" t="s">
        <v>163</v>
      </c>
      <c r="E33" s="46">
        <v>1</v>
      </c>
      <c r="F33" s="124"/>
      <c r="G33" s="122">
        <f>F33*E33</f>
        <v>0</v>
      </c>
    </row>
    <row r="34" spans="1:17" s="16" customFormat="1" ht="6.75" customHeight="1">
      <c r="A34" s="10"/>
      <c r="B34" s="11"/>
      <c r="C34" s="28"/>
      <c r="D34" s="12"/>
      <c r="E34" s="46"/>
      <c r="F34" s="126"/>
      <c r="G34" s="15"/>
      <c r="P34" s="22"/>
      <c r="Q34" s="20"/>
    </row>
    <row r="35" spans="1:17">
      <c r="A35" s="11" t="s">
        <v>329</v>
      </c>
      <c r="B35" s="11" t="s">
        <v>46</v>
      </c>
      <c r="C35" s="120" t="s">
        <v>11</v>
      </c>
      <c r="D35" s="12" t="s">
        <v>163</v>
      </c>
      <c r="E35" s="46">
        <v>1</v>
      </c>
      <c r="F35" s="121"/>
      <c r="G35" s="122">
        <f>F35*E35</f>
        <v>0</v>
      </c>
    </row>
    <row r="36" spans="1:17" s="16" customFormat="1" ht="6.75" customHeight="1">
      <c r="A36" s="10"/>
      <c r="B36" s="11"/>
      <c r="C36" s="28"/>
      <c r="D36" s="12"/>
      <c r="E36" s="46"/>
      <c r="F36" s="126"/>
      <c r="G36" s="15">
        <f>F36*E36</f>
        <v>0</v>
      </c>
      <c r="P36" s="22"/>
      <c r="Q36" s="20"/>
    </row>
    <row r="37" spans="1:17">
      <c r="A37" s="11" t="s">
        <v>330</v>
      </c>
      <c r="B37" s="11" t="s">
        <v>231</v>
      </c>
      <c r="C37" s="120" t="s">
        <v>12</v>
      </c>
      <c r="D37" s="12" t="s">
        <v>163</v>
      </c>
      <c r="E37" s="46">
        <v>1</v>
      </c>
      <c r="F37" s="121"/>
      <c r="G37" s="122">
        <f>F37*E37</f>
        <v>0</v>
      </c>
    </row>
    <row r="38" spans="1:17" s="16" customFormat="1" ht="6.75" customHeight="1">
      <c r="A38" s="10"/>
      <c r="B38" s="11"/>
      <c r="C38" s="28"/>
      <c r="D38" s="12"/>
      <c r="E38" s="46"/>
      <c r="F38" s="126"/>
      <c r="G38" s="15">
        <f t="shared" ref="G38:G58" si="1">F38*E38</f>
        <v>0</v>
      </c>
      <c r="P38" s="22"/>
      <c r="Q38" s="20"/>
    </row>
    <row r="39" spans="1:17">
      <c r="A39" s="11" t="s">
        <v>331</v>
      </c>
      <c r="B39" s="11" t="s">
        <v>48</v>
      </c>
      <c r="C39" s="120" t="s">
        <v>33</v>
      </c>
      <c r="D39" s="12" t="s">
        <v>163</v>
      </c>
      <c r="E39" s="46">
        <v>1</v>
      </c>
      <c r="F39" s="121"/>
      <c r="G39" s="122">
        <f t="shared" si="1"/>
        <v>0</v>
      </c>
    </row>
    <row r="40" spans="1:17" s="16" customFormat="1" ht="6.75" customHeight="1">
      <c r="A40" s="10"/>
      <c r="B40" s="11"/>
      <c r="C40" s="28"/>
      <c r="D40" s="12"/>
      <c r="E40" s="46"/>
      <c r="F40" s="126"/>
      <c r="G40" s="15">
        <f t="shared" si="1"/>
        <v>0</v>
      </c>
      <c r="P40" s="22"/>
      <c r="Q40" s="20"/>
    </row>
    <row r="41" spans="1:17">
      <c r="A41" s="11" t="s">
        <v>332</v>
      </c>
      <c r="B41" s="11" t="s">
        <v>49</v>
      </c>
      <c r="C41" s="120" t="s">
        <v>34</v>
      </c>
      <c r="D41" s="12" t="s">
        <v>163</v>
      </c>
      <c r="E41" s="46">
        <v>1</v>
      </c>
      <c r="F41" s="121"/>
      <c r="G41" s="122">
        <f t="shared" si="1"/>
        <v>0</v>
      </c>
    </row>
    <row r="42" spans="1:17" s="16" customFormat="1" ht="6.75" customHeight="1">
      <c r="A42" s="10"/>
      <c r="B42" s="11"/>
      <c r="C42" s="28"/>
      <c r="D42" s="12"/>
      <c r="E42" s="46"/>
      <c r="F42" s="126"/>
      <c r="G42" s="15">
        <f t="shared" si="1"/>
        <v>0</v>
      </c>
      <c r="P42" s="22"/>
      <c r="Q42" s="20"/>
    </row>
    <row r="43" spans="1:17">
      <c r="A43" s="11" t="s">
        <v>333</v>
      </c>
      <c r="B43" s="11" t="s">
        <v>52</v>
      </c>
      <c r="C43" s="120" t="s">
        <v>35</v>
      </c>
      <c r="D43" s="12" t="s">
        <v>163</v>
      </c>
      <c r="E43" s="46">
        <v>1</v>
      </c>
      <c r="F43" s="121"/>
      <c r="G43" s="122">
        <f t="shared" si="1"/>
        <v>0</v>
      </c>
    </row>
    <row r="44" spans="1:17" s="16" customFormat="1" ht="6.75" customHeight="1">
      <c r="A44" s="10"/>
      <c r="B44" s="11"/>
      <c r="C44" s="28"/>
      <c r="D44" s="12"/>
      <c r="E44" s="46"/>
      <c r="F44" s="126"/>
      <c r="G44" s="15">
        <f t="shared" si="1"/>
        <v>0</v>
      </c>
      <c r="P44" s="22"/>
      <c r="Q44" s="20"/>
    </row>
    <row r="45" spans="1:17">
      <c r="A45" s="11" t="s">
        <v>146</v>
      </c>
      <c r="B45" s="11" t="s">
        <v>50</v>
      </c>
      <c r="C45" s="127" t="s">
        <v>36</v>
      </c>
      <c r="D45" s="12" t="s">
        <v>163</v>
      </c>
      <c r="E45" s="46">
        <v>1</v>
      </c>
      <c r="F45" s="121"/>
      <c r="G45" s="122">
        <f t="shared" si="1"/>
        <v>0</v>
      </c>
    </row>
    <row r="46" spans="1:17" s="16" customFormat="1" ht="6.75" customHeight="1">
      <c r="A46" s="10"/>
      <c r="B46" s="11"/>
      <c r="C46" s="28"/>
      <c r="D46" s="12"/>
      <c r="E46" s="46"/>
      <c r="F46" s="126"/>
      <c r="G46" s="15">
        <f t="shared" si="1"/>
        <v>0</v>
      </c>
      <c r="P46" s="22"/>
      <c r="Q46" s="20"/>
    </row>
    <row r="47" spans="1:17">
      <c r="A47" s="11" t="s">
        <v>148</v>
      </c>
      <c r="B47" s="11" t="s">
        <v>51</v>
      </c>
      <c r="C47" s="127" t="s">
        <v>13</v>
      </c>
      <c r="D47" s="12" t="s">
        <v>163</v>
      </c>
      <c r="E47" s="46">
        <v>1</v>
      </c>
      <c r="F47" s="121"/>
      <c r="G47" s="122">
        <f t="shared" si="1"/>
        <v>0</v>
      </c>
    </row>
    <row r="48" spans="1:17">
      <c r="A48" s="11"/>
      <c r="B48" s="11"/>
      <c r="C48" s="127"/>
      <c r="E48" s="46"/>
      <c r="F48" s="121"/>
      <c r="G48" s="122"/>
    </row>
    <row r="49" spans="1:17">
      <c r="A49" s="11"/>
      <c r="B49" s="11"/>
      <c r="C49" s="127"/>
      <c r="E49" s="46"/>
      <c r="F49" s="121"/>
      <c r="G49" s="122"/>
    </row>
    <row r="50" spans="1:17">
      <c r="A50" s="11"/>
      <c r="B50" s="11"/>
      <c r="C50" s="127"/>
      <c r="E50" s="46"/>
      <c r="F50" s="121"/>
      <c r="G50" s="122"/>
    </row>
    <row r="51" spans="1:17">
      <c r="A51" s="11"/>
      <c r="B51" s="11"/>
      <c r="C51" s="127"/>
      <c r="E51" s="46"/>
      <c r="F51" s="121"/>
      <c r="G51" s="122"/>
    </row>
    <row r="52" spans="1:17">
      <c r="A52" s="11"/>
      <c r="B52" s="11"/>
      <c r="C52" s="127"/>
      <c r="E52" s="46"/>
      <c r="F52" s="121"/>
      <c r="G52" s="122"/>
    </row>
    <row r="53" spans="1:17">
      <c r="A53" s="11"/>
      <c r="B53" s="11"/>
      <c r="C53" s="127"/>
      <c r="E53" s="46"/>
      <c r="F53" s="121"/>
      <c r="G53" s="122"/>
    </row>
    <row r="54" spans="1:17">
      <c r="A54" s="11"/>
      <c r="B54" s="11"/>
      <c r="C54" s="127"/>
      <c r="E54" s="46"/>
      <c r="F54" s="121"/>
      <c r="G54" s="122"/>
    </row>
    <row r="55" spans="1:17">
      <c r="A55" s="11"/>
      <c r="B55" s="11"/>
      <c r="C55" s="127"/>
      <c r="E55" s="46"/>
      <c r="F55" s="121"/>
      <c r="G55" s="122"/>
    </row>
    <row r="56" spans="1:17">
      <c r="A56" s="11"/>
      <c r="B56" s="11"/>
      <c r="C56" s="127"/>
      <c r="E56" s="46"/>
      <c r="F56" s="121"/>
      <c r="G56" s="122"/>
    </row>
    <row r="57" spans="1:17">
      <c r="A57" s="11"/>
      <c r="B57" s="11"/>
      <c r="C57" s="127"/>
      <c r="E57" s="46"/>
      <c r="F57" s="121"/>
      <c r="G57" s="122"/>
    </row>
    <row r="58" spans="1:17">
      <c r="A58" s="11"/>
      <c r="B58" s="11"/>
      <c r="C58" s="120"/>
      <c r="E58" s="46"/>
      <c r="F58" s="121"/>
      <c r="G58" s="122">
        <f t="shared" si="1"/>
        <v>0</v>
      </c>
    </row>
    <row r="59" spans="1:17">
      <c r="A59" s="11"/>
      <c r="B59" s="11"/>
      <c r="C59" s="120"/>
      <c r="E59" s="46"/>
      <c r="F59" s="121"/>
      <c r="G59" s="122"/>
    </row>
    <row r="60" spans="1:17">
      <c r="F60" s="130"/>
      <c r="G60" s="131">
        <f t="shared" ref="G60:G97" si="2">F60*E60</f>
        <v>0</v>
      </c>
    </row>
    <row r="61" spans="1:17" s="34" customFormat="1" ht="27" customHeight="1">
      <c r="A61" s="29"/>
      <c r="B61" s="30"/>
      <c r="C61" s="132" t="s">
        <v>20</v>
      </c>
      <c r="D61" s="133"/>
      <c r="E61" s="133"/>
      <c r="F61" s="134"/>
      <c r="G61" s="135">
        <f>SUM(G2:G60)</f>
        <v>0</v>
      </c>
    </row>
    <row r="62" spans="1:17" ht="23.45" customHeight="1">
      <c r="A62" s="136"/>
      <c r="B62" s="136"/>
      <c r="C62" s="137"/>
      <c r="D62" s="138"/>
      <c r="E62" s="139"/>
      <c r="F62" s="140"/>
      <c r="G62" s="141"/>
    </row>
    <row r="63" spans="1:17">
      <c r="A63" s="50" t="s">
        <v>150</v>
      </c>
      <c r="B63" s="11">
        <v>8.4</v>
      </c>
      <c r="C63" s="123" t="s">
        <v>37</v>
      </c>
      <c r="E63" s="46"/>
      <c r="F63" s="121"/>
      <c r="G63" s="122">
        <f t="shared" si="2"/>
        <v>0</v>
      </c>
    </row>
    <row r="64" spans="1:17" s="16" customFormat="1" ht="6.75" customHeight="1">
      <c r="A64" s="10"/>
      <c r="B64" s="11"/>
      <c r="C64" s="28"/>
      <c r="D64" s="12"/>
      <c r="E64" s="13"/>
      <c r="F64" s="126"/>
      <c r="G64" s="15">
        <f t="shared" si="2"/>
        <v>0</v>
      </c>
      <c r="P64" s="22"/>
      <c r="Q64" s="20"/>
    </row>
    <row r="65" spans="1:17">
      <c r="A65" s="50" t="s">
        <v>152</v>
      </c>
      <c r="B65" s="11" t="s">
        <v>58</v>
      </c>
      <c r="C65" s="127" t="s">
        <v>9</v>
      </c>
      <c r="D65" s="12" t="s">
        <v>120</v>
      </c>
      <c r="E65" s="46">
        <v>24</v>
      </c>
      <c r="F65" s="121"/>
      <c r="G65" s="122">
        <f t="shared" si="2"/>
        <v>0</v>
      </c>
    </row>
    <row r="66" spans="1:17" s="16" customFormat="1" ht="6.75" customHeight="1">
      <c r="A66" s="10"/>
      <c r="B66" s="11"/>
      <c r="C66" s="28"/>
      <c r="D66" s="12"/>
      <c r="E66" s="13"/>
      <c r="F66" s="126"/>
      <c r="G66" s="15">
        <f t="shared" si="2"/>
        <v>0</v>
      </c>
      <c r="P66" s="22"/>
      <c r="Q66" s="20"/>
    </row>
    <row r="67" spans="1:17" ht="45">
      <c r="A67" s="11" t="s">
        <v>158</v>
      </c>
      <c r="B67" s="11" t="s">
        <v>59</v>
      </c>
      <c r="C67" s="127" t="s">
        <v>38</v>
      </c>
      <c r="E67" s="46"/>
      <c r="F67" s="121"/>
      <c r="G67" s="122">
        <f>F67*E67</f>
        <v>0</v>
      </c>
    </row>
    <row r="68" spans="1:17" s="16" customFormat="1" ht="6.75" customHeight="1">
      <c r="A68" s="10"/>
      <c r="B68" s="11"/>
      <c r="C68" s="28"/>
      <c r="D68" s="12"/>
      <c r="E68" s="13"/>
      <c r="F68" s="126"/>
      <c r="G68" s="15">
        <f>F68*E68</f>
        <v>0</v>
      </c>
      <c r="P68" s="22"/>
      <c r="Q68" s="20"/>
    </row>
    <row r="69" spans="1:17">
      <c r="A69" s="50" t="s">
        <v>160</v>
      </c>
      <c r="B69" s="11" t="s">
        <v>60</v>
      </c>
      <c r="C69" s="127" t="s">
        <v>26</v>
      </c>
      <c r="E69" s="46"/>
      <c r="F69" s="121"/>
      <c r="G69" s="122">
        <f t="shared" si="2"/>
        <v>0</v>
      </c>
    </row>
    <row r="70" spans="1:17" s="16" customFormat="1" ht="6.75" customHeight="1">
      <c r="A70" s="10"/>
      <c r="B70" s="11"/>
      <c r="C70" s="28"/>
      <c r="D70" s="12"/>
      <c r="E70" s="13"/>
      <c r="F70" s="126"/>
      <c r="G70" s="15">
        <f t="shared" si="2"/>
        <v>0</v>
      </c>
      <c r="P70" s="22"/>
      <c r="Q70" s="20"/>
    </row>
    <row r="71" spans="1:17">
      <c r="A71" s="142" t="s">
        <v>334</v>
      </c>
      <c r="B71" s="11" t="s">
        <v>44</v>
      </c>
      <c r="C71" s="120" t="s">
        <v>39</v>
      </c>
      <c r="D71" s="12" t="s">
        <v>120</v>
      </c>
      <c r="E71" s="46">
        <v>24</v>
      </c>
      <c r="F71" s="121"/>
      <c r="G71" s="122">
        <f t="shared" si="2"/>
        <v>0</v>
      </c>
    </row>
    <row r="72" spans="1:17" s="16" customFormat="1" ht="6.75" customHeight="1">
      <c r="A72" s="10"/>
      <c r="B72" s="11"/>
      <c r="C72" s="28"/>
      <c r="D72" s="12"/>
      <c r="E72" s="13"/>
      <c r="F72" s="126"/>
      <c r="G72" s="15">
        <f t="shared" si="2"/>
        <v>0</v>
      </c>
      <c r="P72" s="22"/>
      <c r="Q72" s="20"/>
    </row>
    <row r="73" spans="1:17">
      <c r="A73" s="142" t="s">
        <v>335</v>
      </c>
      <c r="B73" s="11" t="s">
        <v>61</v>
      </c>
      <c r="C73" s="120" t="s">
        <v>28</v>
      </c>
      <c r="D73" s="12" t="s">
        <v>120</v>
      </c>
      <c r="E73" s="46">
        <v>24</v>
      </c>
      <c r="F73" s="121"/>
      <c r="G73" s="122">
        <f t="shared" si="2"/>
        <v>0</v>
      </c>
    </row>
    <row r="74" spans="1:17" s="16" customFormat="1" ht="6.75" customHeight="1">
      <c r="A74" s="10"/>
      <c r="B74" s="11"/>
      <c r="C74" s="28"/>
      <c r="D74" s="12"/>
      <c r="E74" s="13"/>
      <c r="F74" s="126"/>
      <c r="G74" s="15">
        <f t="shared" si="2"/>
        <v>0</v>
      </c>
      <c r="P74" s="22"/>
      <c r="Q74" s="20"/>
    </row>
    <row r="75" spans="1:17">
      <c r="A75" s="142" t="s">
        <v>336</v>
      </c>
      <c r="B75" s="11" t="s">
        <v>46</v>
      </c>
      <c r="C75" s="120" t="s">
        <v>40</v>
      </c>
      <c r="D75" s="12" t="s">
        <v>120</v>
      </c>
      <c r="E75" s="46">
        <v>24</v>
      </c>
      <c r="F75" s="121"/>
      <c r="G75" s="122">
        <f t="shared" si="2"/>
        <v>0</v>
      </c>
    </row>
    <row r="76" spans="1:17" s="16" customFormat="1" ht="6.75" customHeight="1">
      <c r="A76" s="10"/>
      <c r="B76" s="11"/>
      <c r="C76" s="28"/>
      <c r="D76" s="12"/>
      <c r="E76" s="13"/>
      <c r="F76" s="126"/>
      <c r="G76" s="15"/>
      <c r="P76" s="22"/>
      <c r="Q76" s="20"/>
    </row>
    <row r="77" spans="1:17">
      <c r="A77" s="142">
        <v>4.2</v>
      </c>
      <c r="B77" s="11" t="s">
        <v>62</v>
      </c>
      <c r="C77" s="127" t="s">
        <v>53</v>
      </c>
      <c r="E77" s="46"/>
      <c r="F77" s="121"/>
      <c r="G77" s="122">
        <f t="shared" si="2"/>
        <v>0</v>
      </c>
    </row>
    <row r="78" spans="1:17" s="16" customFormat="1" ht="6.75" customHeight="1">
      <c r="A78" s="10"/>
      <c r="B78" s="11"/>
      <c r="C78" s="28"/>
      <c r="D78" s="12"/>
      <c r="E78" s="13"/>
      <c r="F78" s="126"/>
      <c r="G78" s="15">
        <f t="shared" si="2"/>
        <v>0</v>
      </c>
      <c r="P78" s="22"/>
      <c r="Q78" s="20"/>
    </row>
    <row r="79" spans="1:17">
      <c r="A79" s="142" t="s">
        <v>337</v>
      </c>
      <c r="B79" s="11" t="s">
        <v>44</v>
      </c>
      <c r="C79" s="120" t="s">
        <v>54</v>
      </c>
      <c r="D79" s="12" t="s">
        <v>120</v>
      </c>
      <c r="E79" s="46">
        <v>24</v>
      </c>
      <c r="F79" s="121"/>
      <c r="G79" s="122">
        <f>F79*E79</f>
        <v>0</v>
      </c>
    </row>
    <row r="80" spans="1:17" s="16" customFormat="1" ht="6.75" customHeight="1">
      <c r="A80" s="10"/>
      <c r="B80" s="11"/>
      <c r="C80" s="28"/>
      <c r="D80" s="12"/>
      <c r="E80" s="13"/>
      <c r="F80" s="126"/>
      <c r="G80" s="15">
        <f t="shared" si="2"/>
        <v>0</v>
      </c>
      <c r="P80" s="22"/>
      <c r="Q80" s="20"/>
    </row>
    <row r="81" spans="1:17">
      <c r="A81" s="142" t="s">
        <v>338</v>
      </c>
      <c r="B81" s="11" t="s">
        <v>61</v>
      </c>
      <c r="C81" s="120" t="s">
        <v>32</v>
      </c>
      <c r="D81" s="12" t="s">
        <v>120</v>
      </c>
      <c r="E81" s="46">
        <v>24</v>
      </c>
      <c r="F81" s="121"/>
      <c r="G81" s="122">
        <f t="shared" si="2"/>
        <v>0</v>
      </c>
    </row>
    <row r="82" spans="1:17" s="16" customFormat="1" ht="6.75" customHeight="1">
      <c r="A82" s="10"/>
      <c r="B82" s="11"/>
      <c r="C82" s="28"/>
      <c r="D82" s="12"/>
      <c r="E82" s="13"/>
      <c r="F82" s="126"/>
      <c r="G82" s="15">
        <f t="shared" si="2"/>
        <v>0</v>
      </c>
      <c r="P82" s="22"/>
      <c r="Q82" s="20"/>
    </row>
    <row r="83" spans="1:17">
      <c r="A83" s="142" t="s">
        <v>339</v>
      </c>
      <c r="B83" s="11" t="s">
        <v>229</v>
      </c>
      <c r="C83" s="120" t="s">
        <v>11</v>
      </c>
      <c r="D83" s="12" t="s">
        <v>120</v>
      </c>
      <c r="E83" s="46">
        <v>24</v>
      </c>
      <c r="F83" s="121"/>
      <c r="G83" s="122">
        <f t="shared" si="2"/>
        <v>0</v>
      </c>
    </row>
    <row r="84" spans="1:17" s="16" customFormat="1" ht="6.75" customHeight="1">
      <c r="A84" s="10"/>
      <c r="B84" s="11"/>
      <c r="C84" s="28"/>
      <c r="D84" s="12"/>
      <c r="E84" s="13"/>
      <c r="F84" s="126"/>
      <c r="G84" s="15">
        <f t="shared" si="2"/>
        <v>0</v>
      </c>
      <c r="P84" s="22"/>
      <c r="Q84" s="20"/>
    </row>
    <row r="85" spans="1:17">
      <c r="A85" s="142" t="s">
        <v>340</v>
      </c>
      <c r="B85" s="11" t="s">
        <v>230</v>
      </c>
      <c r="C85" s="120" t="s">
        <v>12</v>
      </c>
      <c r="D85" s="12" t="s">
        <v>120</v>
      </c>
      <c r="E85" s="46">
        <v>24</v>
      </c>
      <c r="F85" s="121"/>
      <c r="G85" s="122">
        <f t="shared" si="2"/>
        <v>0</v>
      </c>
    </row>
    <row r="86" spans="1:17" s="16" customFormat="1" ht="6.75" customHeight="1">
      <c r="A86" s="10"/>
      <c r="B86" s="11"/>
      <c r="C86" s="28"/>
      <c r="D86" s="12"/>
      <c r="E86" s="13"/>
      <c r="F86" s="126"/>
      <c r="G86" s="15">
        <f t="shared" si="2"/>
        <v>0</v>
      </c>
      <c r="P86" s="22"/>
      <c r="Q86" s="20"/>
    </row>
    <row r="87" spans="1:17">
      <c r="A87" s="142" t="s">
        <v>341</v>
      </c>
      <c r="B87" s="11" t="s">
        <v>63</v>
      </c>
      <c r="C87" s="120" t="s">
        <v>33</v>
      </c>
      <c r="D87" s="12" t="s">
        <v>120</v>
      </c>
      <c r="E87" s="46">
        <v>24</v>
      </c>
      <c r="F87" s="121"/>
      <c r="G87" s="122">
        <f t="shared" si="2"/>
        <v>0</v>
      </c>
    </row>
    <row r="88" spans="1:17" s="16" customFormat="1" ht="6.75" customHeight="1">
      <c r="A88" s="10"/>
      <c r="B88" s="11"/>
      <c r="C88" s="28"/>
      <c r="D88" s="12"/>
      <c r="E88" s="13"/>
      <c r="F88" s="126"/>
      <c r="G88" s="15">
        <f t="shared" si="2"/>
        <v>0</v>
      </c>
      <c r="P88" s="22"/>
      <c r="Q88" s="20"/>
    </row>
    <row r="89" spans="1:17">
      <c r="A89" s="142" t="s">
        <v>342</v>
      </c>
      <c r="B89" s="11" t="s">
        <v>64</v>
      </c>
      <c r="C89" s="120" t="s">
        <v>34</v>
      </c>
      <c r="D89" s="12" t="s">
        <v>120</v>
      </c>
      <c r="E89" s="46">
        <v>24</v>
      </c>
      <c r="F89" s="121"/>
      <c r="G89" s="122">
        <f t="shared" si="2"/>
        <v>0</v>
      </c>
    </row>
    <row r="90" spans="1:17" s="16" customFormat="1" ht="6.75" customHeight="1">
      <c r="A90" s="10"/>
      <c r="B90" s="11"/>
      <c r="C90" s="28"/>
      <c r="D90" s="12"/>
      <c r="E90" s="13"/>
      <c r="F90" s="126"/>
      <c r="G90" s="15">
        <f t="shared" si="2"/>
        <v>0</v>
      </c>
      <c r="P90" s="22"/>
      <c r="Q90" s="20"/>
    </row>
    <row r="91" spans="1:17">
      <c r="A91" s="142" t="s">
        <v>343</v>
      </c>
      <c r="B91" s="11" t="s">
        <v>65</v>
      </c>
      <c r="C91" s="120" t="s">
        <v>35</v>
      </c>
      <c r="D91" s="12" t="s">
        <v>121</v>
      </c>
      <c r="E91" s="46">
        <v>24</v>
      </c>
      <c r="F91" s="121"/>
      <c r="G91" s="122">
        <f t="shared" si="2"/>
        <v>0</v>
      </c>
    </row>
    <row r="92" spans="1:17" s="16" customFormat="1" ht="6.75" customHeight="1">
      <c r="A92" s="10"/>
      <c r="B92" s="11"/>
      <c r="C92" s="28"/>
      <c r="D92" s="12"/>
      <c r="E92" s="13"/>
      <c r="F92" s="126"/>
      <c r="G92" s="15">
        <f t="shared" si="2"/>
        <v>0</v>
      </c>
      <c r="P92" s="22"/>
      <c r="Q92" s="20"/>
    </row>
    <row r="93" spans="1:17" ht="30">
      <c r="A93" s="142">
        <v>4.3</v>
      </c>
      <c r="B93" s="11" t="s">
        <v>66</v>
      </c>
      <c r="C93" s="127" t="s">
        <v>55</v>
      </c>
      <c r="D93" s="12" t="s">
        <v>120</v>
      </c>
      <c r="E93" s="46">
        <v>24</v>
      </c>
      <c r="F93" s="121"/>
      <c r="G93" s="122">
        <f t="shared" si="2"/>
        <v>0</v>
      </c>
    </row>
    <row r="94" spans="1:17" s="16" customFormat="1" ht="6.75" customHeight="1">
      <c r="A94" s="10"/>
      <c r="B94" s="11"/>
      <c r="C94" s="28"/>
      <c r="D94" s="12"/>
      <c r="E94" s="13"/>
      <c r="F94" s="126"/>
      <c r="G94" s="15">
        <f t="shared" si="2"/>
        <v>0</v>
      </c>
      <c r="P94" s="22"/>
      <c r="Q94" s="20"/>
    </row>
    <row r="95" spans="1:17" ht="30.75">
      <c r="A95" s="143">
        <v>4.4000000000000004</v>
      </c>
      <c r="B95" s="11" t="s">
        <v>67</v>
      </c>
      <c r="C95" s="127" t="s">
        <v>56</v>
      </c>
      <c r="D95" s="12" t="s">
        <v>120</v>
      </c>
      <c r="E95" s="46">
        <v>24</v>
      </c>
      <c r="F95" s="121"/>
      <c r="G95" s="122">
        <f t="shared" si="2"/>
        <v>0</v>
      </c>
    </row>
    <row r="96" spans="1:17" s="16" customFormat="1" ht="6.75" customHeight="1">
      <c r="A96" s="10"/>
      <c r="B96" s="11"/>
      <c r="C96" s="28"/>
      <c r="D96" s="12"/>
      <c r="E96" s="13"/>
      <c r="F96" s="126"/>
      <c r="G96" s="15">
        <f t="shared" si="2"/>
        <v>0</v>
      </c>
      <c r="P96" s="22"/>
      <c r="Q96" s="20"/>
    </row>
    <row r="97" spans="1:17">
      <c r="A97" s="142">
        <v>4.5</v>
      </c>
      <c r="B97" s="11" t="s">
        <v>68</v>
      </c>
      <c r="C97" s="127" t="s">
        <v>57</v>
      </c>
      <c r="D97" s="12" t="s">
        <v>120</v>
      </c>
      <c r="E97" s="46">
        <v>24</v>
      </c>
      <c r="F97" s="121"/>
      <c r="G97" s="122">
        <f t="shared" si="2"/>
        <v>0</v>
      </c>
    </row>
    <row r="98" spans="1:17" s="16" customFormat="1" ht="6.75" customHeight="1">
      <c r="A98" s="10"/>
      <c r="B98" s="11"/>
      <c r="C98" s="28"/>
      <c r="D98" s="12"/>
      <c r="E98" s="13"/>
      <c r="F98" s="126"/>
      <c r="G98" s="15"/>
      <c r="P98" s="22"/>
      <c r="Q98" s="20"/>
    </row>
    <row r="99" spans="1:17" ht="28.5">
      <c r="A99" s="142">
        <v>4.5999999999999996</v>
      </c>
      <c r="B99" s="11" t="s">
        <v>225</v>
      </c>
      <c r="C99" s="120" t="s">
        <v>71</v>
      </c>
      <c r="D99" s="12" t="s">
        <v>120</v>
      </c>
      <c r="E99" s="46">
        <v>24</v>
      </c>
      <c r="F99" s="121"/>
      <c r="G99" s="122">
        <f t="shared" ref="G99" si="3">F99*E99</f>
        <v>0</v>
      </c>
    </row>
    <row r="100" spans="1:17" s="16" customFormat="1" ht="6.75" customHeight="1">
      <c r="A100" s="10"/>
      <c r="B100" s="11"/>
      <c r="C100" s="28"/>
      <c r="D100" s="12"/>
      <c r="E100" s="13"/>
      <c r="F100" s="126"/>
      <c r="G100" s="15"/>
      <c r="P100" s="22"/>
      <c r="Q100" s="20"/>
    </row>
    <row r="101" spans="1:17" ht="30">
      <c r="A101" s="143">
        <v>4.7</v>
      </c>
      <c r="B101" s="11" t="s">
        <v>226</v>
      </c>
      <c r="C101" s="120" t="s">
        <v>70</v>
      </c>
      <c r="D101" s="12" t="s">
        <v>120</v>
      </c>
      <c r="E101" s="46">
        <v>24</v>
      </c>
      <c r="F101" s="121"/>
      <c r="G101" s="122">
        <f t="shared" ref="G101" si="4">F101*E101</f>
        <v>0</v>
      </c>
    </row>
    <row r="102" spans="1:17">
      <c r="A102" s="142"/>
      <c r="B102" s="11"/>
      <c r="C102" s="127"/>
      <c r="E102" s="46"/>
      <c r="F102" s="121"/>
      <c r="G102" s="122"/>
    </row>
    <row r="103" spans="1:17">
      <c r="A103" s="142"/>
      <c r="B103" s="11"/>
      <c r="C103" s="127"/>
      <c r="E103" s="46"/>
      <c r="F103" s="121"/>
      <c r="G103" s="122"/>
    </row>
    <row r="104" spans="1:17">
      <c r="A104" s="142">
        <v>5</v>
      </c>
      <c r="B104" s="11"/>
      <c r="C104" s="127" t="s">
        <v>219</v>
      </c>
      <c r="E104" s="46"/>
      <c r="F104" s="121"/>
      <c r="G104" s="122"/>
    </row>
    <row r="105" spans="1:17">
      <c r="A105" s="142"/>
      <c r="B105" s="11"/>
      <c r="C105" s="127"/>
      <c r="E105" s="46"/>
      <c r="F105" s="121"/>
      <c r="G105" s="122"/>
    </row>
    <row r="106" spans="1:17" ht="60">
      <c r="A106" s="142"/>
      <c r="B106" s="11"/>
      <c r="C106" s="127" t="s">
        <v>220</v>
      </c>
      <c r="E106" s="46"/>
      <c r="F106" s="121"/>
      <c r="G106" s="122"/>
    </row>
    <row r="107" spans="1:17">
      <c r="A107" s="142"/>
      <c r="B107" s="11"/>
      <c r="C107" s="127"/>
      <c r="E107" s="46"/>
      <c r="F107" s="121"/>
      <c r="G107" s="122"/>
    </row>
    <row r="108" spans="1:17" ht="30">
      <c r="A108" s="143">
        <v>5.0999999999999996</v>
      </c>
      <c r="B108" s="11"/>
      <c r="C108" s="120" t="s">
        <v>221</v>
      </c>
      <c r="D108" s="12" t="s">
        <v>113</v>
      </c>
      <c r="E108" s="46">
        <v>24</v>
      </c>
      <c r="F108" s="121"/>
      <c r="G108" s="122"/>
    </row>
    <row r="109" spans="1:17" ht="11.65" customHeight="1">
      <c r="A109" s="142"/>
      <c r="B109" s="11"/>
      <c r="C109" s="127"/>
      <c r="E109" s="46"/>
      <c r="F109" s="121"/>
      <c r="G109" s="122"/>
    </row>
    <row r="110" spans="1:17" ht="44.25">
      <c r="A110" s="143">
        <v>5.2</v>
      </c>
      <c r="B110" s="11"/>
      <c r="C110" s="120" t="s">
        <v>222</v>
      </c>
      <c r="D110" s="144" t="s">
        <v>224</v>
      </c>
      <c r="E110" s="46">
        <v>8</v>
      </c>
      <c r="F110" s="121"/>
      <c r="G110" s="122"/>
    </row>
    <row r="111" spans="1:17">
      <c r="A111" s="142"/>
      <c r="B111" s="11"/>
      <c r="C111" s="127"/>
      <c r="E111" s="46"/>
      <c r="F111" s="121"/>
      <c r="G111" s="122"/>
    </row>
    <row r="112" spans="1:17" ht="28.5">
      <c r="A112" s="142">
        <v>5.3</v>
      </c>
      <c r="B112" s="11"/>
      <c r="C112" s="120" t="s">
        <v>223</v>
      </c>
      <c r="D112" s="12" t="s">
        <v>113</v>
      </c>
      <c r="E112" s="46">
        <v>24</v>
      </c>
      <c r="F112" s="121"/>
      <c r="G112" s="122"/>
    </row>
    <row r="113" spans="1:7">
      <c r="A113" s="142"/>
      <c r="B113" s="11"/>
      <c r="C113" s="127"/>
      <c r="E113" s="46"/>
      <c r="F113" s="121"/>
      <c r="G113" s="122"/>
    </row>
    <row r="114" spans="1:7">
      <c r="A114" s="143"/>
      <c r="B114" s="11"/>
      <c r="C114" s="145"/>
      <c r="D114" s="21"/>
      <c r="E114" s="42"/>
      <c r="F114" s="121"/>
      <c r="G114" s="122"/>
    </row>
    <row r="115" spans="1:7" ht="44.25">
      <c r="A115" s="143">
        <v>5.4</v>
      </c>
      <c r="B115" s="11"/>
      <c r="C115" s="120" t="s">
        <v>367</v>
      </c>
      <c r="D115" s="12" t="s">
        <v>113</v>
      </c>
      <c r="E115" s="46">
        <v>24</v>
      </c>
      <c r="F115" s="121"/>
      <c r="G115" s="122"/>
    </row>
    <row r="116" spans="1:7">
      <c r="A116" s="146"/>
      <c r="B116" s="11"/>
      <c r="C116" s="127"/>
      <c r="E116" s="46"/>
      <c r="F116" s="121"/>
      <c r="G116" s="122"/>
    </row>
    <row r="117" spans="1:7">
      <c r="A117" s="146"/>
      <c r="B117" s="11"/>
      <c r="C117" s="127"/>
      <c r="E117" s="46"/>
      <c r="F117" s="121"/>
      <c r="G117" s="122"/>
    </row>
    <row r="118" spans="1:7">
      <c r="A118" s="146"/>
      <c r="B118" s="11"/>
      <c r="C118" s="127"/>
      <c r="E118" s="46"/>
      <c r="F118" s="121"/>
      <c r="G118" s="122"/>
    </row>
    <row r="119" spans="1:7">
      <c r="A119" s="146"/>
      <c r="B119" s="11"/>
      <c r="C119" s="127"/>
      <c r="E119" s="46"/>
      <c r="F119" s="121"/>
      <c r="G119" s="122"/>
    </row>
    <row r="120" spans="1:7">
      <c r="A120" s="146"/>
      <c r="B120" s="11"/>
      <c r="C120" s="127"/>
      <c r="E120" s="46"/>
      <c r="F120" s="121"/>
      <c r="G120" s="122"/>
    </row>
    <row r="121" spans="1:7" ht="25.9" customHeight="1">
      <c r="A121" s="30"/>
      <c r="B121" s="30"/>
      <c r="C121" s="132" t="s">
        <v>20</v>
      </c>
      <c r="D121" s="133"/>
      <c r="E121" s="133"/>
      <c r="F121" s="134"/>
      <c r="G121" s="135">
        <f>SUM(G65:G120)</f>
        <v>0</v>
      </c>
    </row>
    <row r="122" spans="1:7" ht="25.9" customHeight="1">
      <c r="A122" s="146"/>
      <c r="B122" s="11"/>
      <c r="C122" s="127"/>
      <c r="E122" s="46"/>
      <c r="F122" s="121"/>
      <c r="G122" s="122"/>
    </row>
    <row r="123" spans="1:7">
      <c r="A123" s="146"/>
      <c r="B123" s="11"/>
      <c r="C123" s="127"/>
      <c r="E123" s="46"/>
      <c r="F123" s="121"/>
      <c r="G123" s="122"/>
    </row>
    <row r="124" spans="1:7">
      <c r="A124" s="146"/>
      <c r="B124" s="11"/>
      <c r="C124" s="127"/>
      <c r="E124" s="46"/>
      <c r="F124" s="121"/>
      <c r="G124" s="122"/>
    </row>
    <row r="125" spans="1:7">
      <c r="A125" s="146"/>
      <c r="B125" s="11"/>
      <c r="C125" s="120"/>
      <c r="E125" s="46"/>
      <c r="F125" s="121"/>
      <c r="G125" s="122"/>
    </row>
    <row r="126" spans="1:7">
      <c r="A126" s="146"/>
      <c r="B126" s="11"/>
      <c r="C126" s="120"/>
      <c r="E126" s="46"/>
      <c r="F126" s="121"/>
      <c r="G126" s="122"/>
    </row>
    <row r="127" spans="1:7">
      <c r="A127" s="146"/>
      <c r="B127" s="11"/>
      <c r="C127" s="123" t="s">
        <v>15</v>
      </c>
      <c r="E127" s="46"/>
      <c r="F127" s="121"/>
      <c r="G127" s="122"/>
    </row>
    <row r="128" spans="1:7">
      <c r="A128" s="146"/>
      <c r="B128" s="11"/>
      <c r="C128" s="127"/>
      <c r="E128" s="46"/>
      <c r="F128" s="121"/>
      <c r="G128" s="122"/>
    </row>
    <row r="129" spans="1:7">
      <c r="A129" s="146"/>
      <c r="B129" s="11"/>
      <c r="C129" s="123" t="str">
        <f>C3</f>
        <v>SECTION 1: PRELIMINARIES &amp; GENERAL</v>
      </c>
      <c r="E129" s="46"/>
      <c r="F129" s="121"/>
      <c r="G129" s="122"/>
    </row>
    <row r="130" spans="1:7">
      <c r="A130" s="146"/>
      <c r="B130" s="11"/>
      <c r="C130" s="127"/>
      <c r="E130" s="46"/>
      <c r="F130" s="121"/>
      <c r="G130" s="122"/>
    </row>
    <row r="131" spans="1:7">
      <c r="A131" s="146"/>
      <c r="B131" s="11"/>
      <c r="C131" s="123" t="str">
        <f>C5</f>
        <v>BILL NO.1: PRELIMINARIES &amp; GENERAL</v>
      </c>
      <c r="E131" s="46"/>
      <c r="F131" s="121"/>
      <c r="G131" s="122"/>
    </row>
    <row r="132" spans="1:7">
      <c r="A132" s="146"/>
      <c r="B132" s="11"/>
      <c r="C132" s="120"/>
      <c r="E132" s="46"/>
      <c r="F132" s="121"/>
      <c r="G132" s="122"/>
    </row>
    <row r="133" spans="1:7">
      <c r="A133" s="146"/>
      <c r="B133" s="11"/>
      <c r="C133" s="147" t="s">
        <v>8</v>
      </c>
      <c r="E133" s="12"/>
      <c r="F133" s="121"/>
      <c r="G133" s="122">
        <f>G61</f>
        <v>0</v>
      </c>
    </row>
    <row r="134" spans="1:7">
      <c r="A134" s="146"/>
      <c r="B134" s="11"/>
      <c r="C134" s="120"/>
      <c r="E134" s="12"/>
      <c r="F134" s="121"/>
      <c r="G134" s="122"/>
    </row>
    <row r="135" spans="1:7">
      <c r="A135" s="146"/>
      <c r="B135" s="11"/>
      <c r="C135" s="148" t="s">
        <v>14</v>
      </c>
      <c r="E135" s="12"/>
      <c r="F135" s="121"/>
      <c r="G135" s="122">
        <f>SUM(G63:G125)</f>
        <v>0</v>
      </c>
    </row>
    <row r="136" spans="1:7">
      <c r="A136" s="146"/>
      <c r="B136" s="11"/>
      <c r="C136" s="148"/>
      <c r="E136" s="12"/>
      <c r="F136" s="121"/>
      <c r="G136" s="122"/>
    </row>
    <row r="137" spans="1:7">
      <c r="A137" s="146"/>
      <c r="B137" s="11"/>
      <c r="C137" s="148"/>
      <c r="E137" s="12"/>
      <c r="F137" s="121"/>
      <c r="G137" s="122"/>
    </row>
    <row r="138" spans="1:7">
      <c r="A138" s="146"/>
      <c r="B138" s="11"/>
      <c r="C138" s="148"/>
      <c r="E138" s="12"/>
      <c r="F138" s="121"/>
      <c r="G138" s="122"/>
    </row>
    <row r="139" spans="1:7">
      <c r="A139" s="146"/>
      <c r="B139" s="11"/>
      <c r="C139" s="148"/>
      <c r="E139" s="12"/>
      <c r="F139" s="121"/>
      <c r="G139" s="122"/>
    </row>
    <row r="140" spans="1:7">
      <c r="A140" s="146"/>
      <c r="B140" s="11"/>
      <c r="C140" s="148"/>
      <c r="E140" s="12"/>
      <c r="F140" s="121"/>
      <c r="G140" s="122"/>
    </row>
    <row r="141" spans="1:7">
      <c r="A141" s="146"/>
      <c r="B141" s="11"/>
      <c r="C141" s="148"/>
      <c r="E141" s="12"/>
      <c r="F141" s="121"/>
      <c r="G141" s="122"/>
    </row>
    <row r="142" spans="1:7">
      <c r="A142" s="146"/>
      <c r="B142" s="11"/>
      <c r="C142" s="148"/>
      <c r="E142" s="12"/>
      <c r="F142" s="121"/>
      <c r="G142" s="122"/>
    </row>
    <row r="143" spans="1:7">
      <c r="A143" s="146"/>
      <c r="B143" s="11"/>
      <c r="C143" s="148"/>
      <c r="E143" s="12"/>
      <c r="F143" s="121"/>
      <c r="G143" s="122"/>
    </row>
    <row r="144" spans="1:7">
      <c r="A144" s="146"/>
      <c r="B144" s="11"/>
      <c r="C144" s="148"/>
      <c r="E144" s="12"/>
      <c r="F144" s="121"/>
      <c r="G144" s="122"/>
    </row>
    <row r="145" spans="1:7">
      <c r="A145" s="146"/>
      <c r="B145" s="11"/>
      <c r="C145" s="148"/>
      <c r="E145" s="12"/>
      <c r="F145" s="121"/>
      <c r="G145" s="122"/>
    </row>
    <row r="146" spans="1:7">
      <c r="A146" s="146"/>
      <c r="B146" s="11"/>
      <c r="C146" s="148"/>
      <c r="E146" s="12"/>
      <c r="F146" s="121"/>
      <c r="G146" s="122"/>
    </row>
    <row r="147" spans="1:7">
      <c r="A147" s="146"/>
      <c r="B147" s="11"/>
      <c r="C147" s="148"/>
      <c r="E147" s="12"/>
      <c r="F147" s="121"/>
      <c r="G147" s="122"/>
    </row>
    <row r="148" spans="1:7">
      <c r="A148" s="146"/>
      <c r="B148" s="11"/>
      <c r="C148" s="148"/>
      <c r="E148" s="12"/>
      <c r="F148" s="121"/>
      <c r="G148" s="122"/>
    </row>
    <row r="149" spans="1:7">
      <c r="A149" s="146"/>
      <c r="B149" s="11"/>
      <c r="C149" s="148"/>
      <c r="E149" s="12"/>
      <c r="F149" s="121"/>
      <c r="G149" s="122"/>
    </row>
    <row r="150" spans="1:7">
      <c r="A150" s="146"/>
      <c r="B150" s="11"/>
      <c r="C150" s="148"/>
      <c r="E150" s="12"/>
      <c r="F150" s="121"/>
      <c r="G150" s="122"/>
    </row>
    <row r="151" spans="1:7">
      <c r="A151" s="146"/>
      <c r="B151" s="11"/>
      <c r="C151" s="148"/>
      <c r="E151" s="12"/>
      <c r="F151" s="121"/>
      <c r="G151" s="122"/>
    </row>
    <row r="152" spans="1:7">
      <c r="A152" s="146"/>
      <c r="B152" s="11"/>
      <c r="C152" s="148"/>
      <c r="E152" s="12"/>
      <c r="F152" s="121"/>
      <c r="G152" s="122"/>
    </row>
    <row r="153" spans="1:7">
      <c r="A153" s="146"/>
      <c r="B153" s="11"/>
      <c r="C153" s="148"/>
      <c r="E153" s="12"/>
      <c r="F153" s="121"/>
      <c r="G153" s="122"/>
    </row>
    <row r="154" spans="1:7">
      <c r="A154" s="146"/>
      <c r="B154" s="11"/>
      <c r="C154" s="148"/>
      <c r="E154" s="12"/>
      <c r="F154" s="121"/>
      <c r="G154" s="122"/>
    </row>
    <row r="155" spans="1:7">
      <c r="A155" s="146"/>
      <c r="B155" s="11"/>
      <c r="C155" s="148"/>
      <c r="E155" s="12"/>
      <c r="F155" s="121"/>
      <c r="G155" s="122"/>
    </row>
    <row r="156" spans="1:7">
      <c r="A156" s="146"/>
      <c r="B156" s="11"/>
      <c r="C156" s="148"/>
      <c r="E156" s="12"/>
      <c r="F156" s="121"/>
      <c r="G156" s="122"/>
    </row>
    <row r="157" spans="1:7">
      <c r="A157" s="146"/>
      <c r="B157" s="11"/>
      <c r="C157" s="148"/>
      <c r="E157" s="12"/>
      <c r="F157" s="121"/>
      <c r="G157" s="122"/>
    </row>
    <row r="158" spans="1:7">
      <c r="A158" s="146"/>
      <c r="B158" s="11"/>
      <c r="C158" s="148"/>
      <c r="E158" s="12"/>
      <c r="F158" s="121"/>
      <c r="G158" s="122"/>
    </row>
    <row r="159" spans="1:7">
      <c r="A159" s="146"/>
      <c r="B159" s="11"/>
      <c r="C159" s="148"/>
      <c r="E159" s="12"/>
      <c r="F159" s="121"/>
      <c r="G159" s="122"/>
    </row>
    <row r="160" spans="1:7">
      <c r="A160" s="146"/>
      <c r="B160" s="11"/>
      <c r="C160" s="148"/>
      <c r="E160" s="12"/>
      <c r="F160" s="121"/>
      <c r="G160" s="122"/>
    </row>
    <row r="161" spans="1:7">
      <c r="A161" s="146"/>
      <c r="B161" s="11"/>
      <c r="C161" s="148"/>
      <c r="E161" s="12"/>
      <c r="F161" s="121"/>
      <c r="G161" s="122"/>
    </row>
    <row r="162" spans="1:7">
      <c r="A162" s="146"/>
      <c r="B162" s="11"/>
      <c r="C162" s="148"/>
      <c r="E162" s="12"/>
      <c r="F162" s="121"/>
      <c r="G162" s="122"/>
    </row>
    <row r="163" spans="1:7">
      <c r="A163" s="146"/>
      <c r="B163" s="11"/>
      <c r="C163" s="148"/>
      <c r="E163" s="12"/>
      <c r="F163" s="121"/>
      <c r="G163" s="122"/>
    </row>
    <row r="164" spans="1:7">
      <c r="A164" s="146"/>
      <c r="B164" s="11"/>
      <c r="C164" s="148"/>
      <c r="E164" s="12"/>
      <c r="F164" s="121"/>
      <c r="G164" s="122"/>
    </row>
    <row r="165" spans="1:7">
      <c r="A165" s="146"/>
      <c r="B165" s="11"/>
      <c r="C165" s="148"/>
      <c r="E165" s="12"/>
      <c r="F165" s="121"/>
      <c r="G165" s="122"/>
    </row>
    <row r="166" spans="1:7">
      <c r="A166" s="146"/>
      <c r="B166" s="11"/>
      <c r="C166" s="148"/>
      <c r="E166" s="12"/>
      <c r="F166" s="121"/>
      <c r="G166" s="122"/>
    </row>
    <row r="167" spans="1:7">
      <c r="A167" s="146"/>
      <c r="B167" s="11"/>
      <c r="C167" s="148"/>
      <c r="E167" s="12"/>
      <c r="F167" s="121"/>
      <c r="G167" s="122"/>
    </row>
    <row r="168" spans="1:7">
      <c r="A168" s="146"/>
      <c r="B168" s="11"/>
      <c r="C168" s="148"/>
      <c r="E168" s="12"/>
      <c r="F168" s="121"/>
      <c r="G168" s="122"/>
    </row>
    <row r="169" spans="1:7">
      <c r="A169" s="146"/>
      <c r="B169" s="11"/>
      <c r="C169" s="148"/>
      <c r="E169" s="12"/>
      <c r="F169" s="121"/>
      <c r="G169" s="122"/>
    </row>
    <row r="170" spans="1:7">
      <c r="A170" s="146"/>
      <c r="B170" s="11"/>
      <c r="C170" s="148"/>
      <c r="E170" s="12"/>
      <c r="F170" s="121"/>
      <c r="G170" s="122"/>
    </row>
    <row r="171" spans="1:7">
      <c r="A171" s="146"/>
      <c r="B171" s="11"/>
      <c r="C171" s="148"/>
      <c r="E171" s="12"/>
      <c r="F171" s="121"/>
      <c r="G171" s="122"/>
    </row>
    <row r="172" spans="1:7">
      <c r="A172" s="146"/>
      <c r="B172" s="11"/>
      <c r="C172" s="148"/>
      <c r="E172" s="12"/>
      <c r="F172" s="121"/>
      <c r="G172" s="122"/>
    </row>
    <row r="173" spans="1:7">
      <c r="A173" s="146"/>
      <c r="B173" s="11"/>
      <c r="C173" s="148"/>
      <c r="E173" s="12"/>
      <c r="F173" s="121"/>
      <c r="G173" s="122"/>
    </row>
    <row r="174" spans="1:7">
      <c r="A174" s="146"/>
      <c r="B174" s="11"/>
      <c r="C174" s="148"/>
      <c r="E174" s="12"/>
      <c r="F174" s="121"/>
      <c r="G174" s="122"/>
    </row>
    <row r="175" spans="1:7">
      <c r="A175" s="146"/>
      <c r="B175" s="11"/>
      <c r="C175" s="148"/>
      <c r="E175" s="12"/>
      <c r="F175" s="121"/>
      <c r="G175" s="122"/>
    </row>
    <row r="176" spans="1:7">
      <c r="A176" s="146"/>
      <c r="B176" s="11"/>
      <c r="C176" s="148"/>
      <c r="E176" s="12"/>
      <c r="F176" s="121"/>
      <c r="G176" s="122"/>
    </row>
    <row r="177" spans="1:7">
      <c r="A177" s="146"/>
      <c r="F177" s="149"/>
      <c r="G177" s="131"/>
    </row>
    <row r="178" spans="1:7" s="34" customFormat="1" ht="27" customHeight="1">
      <c r="A178" s="30"/>
      <c r="B178" s="30"/>
      <c r="C178" s="132" t="s">
        <v>16</v>
      </c>
      <c r="D178" s="133"/>
      <c r="E178" s="133"/>
      <c r="F178" s="134"/>
      <c r="G178" s="135">
        <f>SUM(G127:G170)</f>
        <v>0</v>
      </c>
    </row>
  </sheetData>
  <sheetProtection sheet="1" objects="1" scenarios="1"/>
  <mergeCells count="3">
    <mergeCell ref="C61:F61"/>
    <mergeCell ref="C121:F121"/>
    <mergeCell ref="C178:F178"/>
  </mergeCells>
  <printOptions horizontalCentered="1"/>
  <pageMargins left="0.7" right="0.7" top="0.75" bottom="0.75" header="0.3" footer="0.3"/>
  <pageSetup paperSize="9" scale="70" fitToHeight="0" orientation="portrait" r:id="rId1"/>
  <headerFooter>
    <oddHeader>&amp;LProject No.: XEL.E.0018
&amp;CLatimer's Landing Refurbishment&amp;R&amp;G</oddHeader>
    <oddFooter>Page &amp;P of &amp;N</oddFooter>
  </headerFooter>
  <rowBreaks count="2" manualBreakCount="2">
    <brk id="61" max="16383" man="1"/>
    <brk id="12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645"/>
  <sheetViews>
    <sheetView showGridLines="0" showZeros="0" view="pageBreakPreview" zoomScale="90" zoomScaleNormal="90" zoomScaleSheetLayoutView="90" workbookViewId="0">
      <selection activeCell="C11" sqref="C11"/>
    </sheetView>
  </sheetViews>
  <sheetFormatPr defaultRowHeight="16.5"/>
  <cols>
    <col min="1" max="1" width="6.85546875" style="62" customWidth="1"/>
    <col min="2" max="2" width="9.85546875" style="107" customWidth="1"/>
    <col min="3" max="3" width="46.7109375" style="64" customWidth="1"/>
    <col min="4" max="4" width="7.28515625" style="115" bestFit="1" customWidth="1"/>
    <col min="5" max="5" width="10.140625" style="116" customWidth="1"/>
    <col min="6" max="6" width="11" style="56" customWidth="1"/>
    <col min="7" max="7" width="17" style="57" customWidth="1"/>
    <col min="8" max="8" width="15.7109375" style="44" customWidth="1"/>
    <col min="9" max="9" width="14.42578125" style="16" customWidth="1"/>
    <col min="10" max="10" width="15.7109375" style="16" customWidth="1"/>
    <col min="11" max="14" width="8.85546875" style="44" customWidth="1"/>
    <col min="15" max="15" width="10.28515625" style="44" customWidth="1"/>
    <col min="16" max="16" width="12.42578125" style="53" customWidth="1"/>
    <col min="17" max="17" width="10.28515625" style="44" customWidth="1"/>
    <col min="18" max="18" width="8.85546875" style="44" customWidth="1"/>
    <col min="19" max="19" width="8.85546875" style="44"/>
    <col min="20" max="20" width="11" style="44" bestFit="1" customWidth="1"/>
    <col min="21" max="234" width="8.85546875" style="44"/>
    <col min="235" max="235" width="9.28515625" style="44" bestFit="1" customWidth="1"/>
    <col min="236" max="236" width="8.85546875" style="44"/>
    <col min="237" max="237" width="47" style="44" customWidth="1"/>
    <col min="238" max="238" width="8.85546875" style="44"/>
    <col min="239" max="239" width="13.140625" style="44" customWidth="1"/>
    <col min="240" max="240" width="9.5703125" style="44" bestFit="1" customWidth="1"/>
    <col min="241" max="241" width="10.140625" style="44" bestFit="1" customWidth="1"/>
    <col min="242" max="251" width="0" style="44" hidden="1" customWidth="1"/>
    <col min="252" max="252" width="9.85546875" style="44" customWidth="1"/>
    <col min="253" max="253" width="14.7109375" style="44" customWidth="1"/>
    <col min="254" max="259" width="0" style="44" hidden="1" customWidth="1"/>
    <col min="260" max="490" width="8.85546875" style="44"/>
    <col min="491" max="491" width="9.28515625" style="44" bestFit="1" customWidth="1"/>
    <col min="492" max="492" width="8.85546875" style="44"/>
    <col min="493" max="493" width="47" style="44" customWidth="1"/>
    <col min="494" max="494" width="8.85546875" style="44"/>
    <col min="495" max="495" width="13.140625" style="44" customWidth="1"/>
    <col min="496" max="496" width="9.5703125" style="44" bestFit="1" customWidth="1"/>
    <col min="497" max="497" width="10.140625" style="44" bestFit="1" customWidth="1"/>
    <col min="498" max="507" width="0" style="44" hidden="1" customWidth="1"/>
    <col min="508" max="508" width="9.85546875" style="44" customWidth="1"/>
    <col min="509" max="509" width="14.7109375" style="44" customWidth="1"/>
    <col min="510" max="515" width="0" style="44" hidden="1" customWidth="1"/>
    <col min="516" max="746" width="8.85546875" style="44"/>
    <col min="747" max="747" width="9.28515625" style="44" bestFit="1" customWidth="1"/>
    <col min="748" max="748" width="8.85546875" style="44"/>
    <col min="749" max="749" width="47" style="44" customWidth="1"/>
    <col min="750" max="750" width="8.85546875" style="44"/>
    <col min="751" max="751" width="13.140625" style="44" customWidth="1"/>
    <col min="752" max="752" width="9.5703125" style="44" bestFit="1" customWidth="1"/>
    <col min="753" max="753" width="10.140625" style="44" bestFit="1" customWidth="1"/>
    <col min="754" max="763" width="0" style="44" hidden="1" customWidth="1"/>
    <col min="764" max="764" width="9.85546875" style="44" customWidth="1"/>
    <col min="765" max="765" width="14.7109375" style="44" customWidth="1"/>
    <col min="766" max="771" width="0" style="44" hidden="1" customWidth="1"/>
    <col min="772" max="1002" width="8.85546875" style="44"/>
    <col min="1003" max="1003" width="9.28515625" style="44" bestFit="1" customWidth="1"/>
    <col min="1004" max="1004" width="8.85546875" style="44"/>
    <col min="1005" max="1005" width="47" style="44" customWidth="1"/>
    <col min="1006" max="1006" width="8.85546875" style="44"/>
    <col min="1007" max="1007" width="13.140625" style="44" customWidth="1"/>
    <col min="1008" max="1008" width="9.5703125" style="44" bestFit="1" customWidth="1"/>
    <col min="1009" max="1009" width="10.140625" style="44" bestFit="1" customWidth="1"/>
    <col min="1010" max="1019" width="0" style="44" hidden="1" customWidth="1"/>
    <col min="1020" max="1020" width="9.85546875" style="44" customWidth="1"/>
    <col min="1021" max="1021" width="14.7109375" style="44" customWidth="1"/>
    <col min="1022" max="1027" width="0" style="44" hidden="1" customWidth="1"/>
    <col min="1028" max="1258" width="8.85546875" style="44"/>
    <col min="1259" max="1259" width="9.28515625" style="44" bestFit="1" customWidth="1"/>
    <col min="1260" max="1260" width="8.85546875" style="44"/>
    <col min="1261" max="1261" width="47" style="44" customWidth="1"/>
    <col min="1262" max="1262" width="8.85546875" style="44"/>
    <col min="1263" max="1263" width="13.140625" style="44" customWidth="1"/>
    <col min="1264" max="1264" width="9.5703125" style="44" bestFit="1" customWidth="1"/>
    <col min="1265" max="1265" width="10.140625" style="44" bestFit="1" customWidth="1"/>
    <col min="1266" max="1275" width="0" style="44" hidden="1" customWidth="1"/>
    <col min="1276" max="1276" width="9.85546875" style="44" customWidth="1"/>
    <col min="1277" max="1277" width="14.7109375" style="44" customWidth="1"/>
    <col min="1278" max="1283" width="0" style="44" hidden="1" customWidth="1"/>
    <col min="1284" max="1514" width="8.85546875" style="44"/>
    <col min="1515" max="1515" width="9.28515625" style="44" bestFit="1" customWidth="1"/>
    <col min="1516" max="1516" width="8.85546875" style="44"/>
    <col min="1517" max="1517" width="47" style="44" customWidth="1"/>
    <col min="1518" max="1518" width="8.85546875" style="44"/>
    <col min="1519" max="1519" width="13.140625" style="44" customWidth="1"/>
    <col min="1520" max="1520" width="9.5703125" style="44" bestFit="1" customWidth="1"/>
    <col min="1521" max="1521" width="10.140625" style="44" bestFit="1" customWidth="1"/>
    <col min="1522" max="1531" width="0" style="44" hidden="1" customWidth="1"/>
    <col min="1532" max="1532" width="9.85546875" style="44" customWidth="1"/>
    <col min="1533" max="1533" width="14.7109375" style="44" customWidth="1"/>
    <col min="1534" max="1539" width="0" style="44" hidden="1" customWidth="1"/>
    <col min="1540" max="1770" width="8.85546875" style="44"/>
    <col min="1771" max="1771" width="9.28515625" style="44" bestFit="1" customWidth="1"/>
    <col min="1772" max="1772" width="8.85546875" style="44"/>
    <col min="1773" max="1773" width="47" style="44" customWidth="1"/>
    <col min="1774" max="1774" width="8.85546875" style="44"/>
    <col min="1775" max="1775" width="13.140625" style="44" customWidth="1"/>
    <col min="1776" max="1776" width="9.5703125" style="44" bestFit="1" customWidth="1"/>
    <col min="1777" max="1777" width="10.140625" style="44" bestFit="1" customWidth="1"/>
    <col min="1778" max="1787" width="0" style="44" hidden="1" customWidth="1"/>
    <col min="1788" max="1788" width="9.85546875" style="44" customWidth="1"/>
    <col min="1789" max="1789" width="14.7109375" style="44" customWidth="1"/>
    <col min="1790" max="1795" width="0" style="44" hidden="1" customWidth="1"/>
    <col min="1796" max="2026" width="8.85546875" style="44"/>
    <col min="2027" max="2027" width="9.28515625" style="44" bestFit="1" customWidth="1"/>
    <col min="2028" max="2028" width="8.85546875" style="44"/>
    <col min="2029" max="2029" width="47" style="44" customWidth="1"/>
    <col min="2030" max="2030" width="8.85546875" style="44"/>
    <col min="2031" max="2031" width="13.140625" style="44" customWidth="1"/>
    <col min="2032" max="2032" width="9.5703125" style="44" bestFit="1" customWidth="1"/>
    <col min="2033" max="2033" width="10.140625" style="44" bestFit="1" customWidth="1"/>
    <col min="2034" max="2043" width="0" style="44" hidden="1" customWidth="1"/>
    <col min="2044" max="2044" width="9.85546875" style="44" customWidth="1"/>
    <col min="2045" max="2045" width="14.7109375" style="44" customWidth="1"/>
    <col min="2046" max="2051" width="0" style="44" hidden="1" customWidth="1"/>
    <col min="2052" max="2282" width="8.85546875" style="44"/>
    <col min="2283" max="2283" width="9.28515625" style="44" bestFit="1" customWidth="1"/>
    <col min="2284" max="2284" width="8.85546875" style="44"/>
    <col min="2285" max="2285" width="47" style="44" customWidth="1"/>
    <col min="2286" max="2286" width="8.85546875" style="44"/>
    <col min="2287" max="2287" width="13.140625" style="44" customWidth="1"/>
    <col min="2288" max="2288" width="9.5703125" style="44" bestFit="1" customWidth="1"/>
    <col min="2289" max="2289" width="10.140625" style="44" bestFit="1" customWidth="1"/>
    <col min="2290" max="2299" width="0" style="44" hidden="1" customWidth="1"/>
    <col min="2300" max="2300" width="9.85546875" style="44" customWidth="1"/>
    <col min="2301" max="2301" width="14.7109375" style="44" customWidth="1"/>
    <col min="2302" max="2307" width="0" style="44" hidden="1" customWidth="1"/>
    <col min="2308" max="2538" width="8.85546875" style="44"/>
    <col min="2539" max="2539" width="9.28515625" style="44" bestFit="1" customWidth="1"/>
    <col min="2540" max="2540" width="8.85546875" style="44"/>
    <col min="2541" max="2541" width="47" style="44" customWidth="1"/>
    <col min="2542" max="2542" width="8.85546875" style="44"/>
    <col min="2543" max="2543" width="13.140625" style="44" customWidth="1"/>
    <col min="2544" max="2544" width="9.5703125" style="44" bestFit="1" customWidth="1"/>
    <col min="2545" max="2545" width="10.140625" style="44" bestFit="1" customWidth="1"/>
    <col min="2546" max="2555" width="0" style="44" hidden="1" customWidth="1"/>
    <col min="2556" max="2556" width="9.85546875" style="44" customWidth="1"/>
    <col min="2557" max="2557" width="14.7109375" style="44" customWidth="1"/>
    <col min="2558" max="2563" width="0" style="44" hidden="1" customWidth="1"/>
    <col min="2564" max="2794" width="8.85546875" style="44"/>
    <col min="2795" max="2795" width="9.28515625" style="44" bestFit="1" customWidth="1"/>
    <col min="2796" max="2796" width="8.85546875" style="44"/>
    <col min="2797" max="2797" width="47" style="44" customWidth="1"/>
    <col min="2798" max="2798" width="8.85546875" style="44"/>
    <col min="2799" max="2799" width="13.140625" style="44" customWidth="1"/>
    <col min="2800" max="2800" width="9.5703125" style="44" bestFit="1" customWidth="1"/>
    <col min="2801" max="2801" width="10.140625" style="44" bestFit="1" customWidth="1"/>
    <col min="2802" max="2811" width="0" style="44" hidden="1" customWidth="1"/>
    <col min="2812" max="2812" width="9.85546875" style="44" customWidth="1"/>
    <col min="2813" max="2813" width="14.7109375" style="44" customWidth="1"/>
    <col min="2814" max="2819" width="0" style="44" hidden="1" customWidth="1"/>
    <col min="2820" max="3050" width="8.85546875" style="44"/>
    <col min="3051" max="3051" width="9.28515625" style="44" bestFit="1" customWidth="1"/>
    <col min="3052" max="3052" width="8.85546875" style="44"/>
    <col min="3053" max="3053" width="47" style="44" customWidth="1"/>
    <col min="3054" max="3054" width="8.85546875" style="44"/>
    <col min="3055" max="3055" width="13.140625" style="44" customWidth="1"/>
    <col min="3056" max="3056" width="9.5703125" style="44" bestFit="1" customWidth="1"/>
    <col min="3057" max="3057" width="10.140625" style="44" bestFit="1" customWidth="1"/>
    <col min="3058" max="3067" width="0" style="44" hidden="1" customWidth="1"/>
    <col min="3068" max="3068" width="9.85546875" style="44" customWidth="1"/>
    <col min="3069" max="3069" width="14.7109375" style="44" customWidth="1"/>
    <col min="3070" max="3075" width="0" style="44" hidden="1" customWidth="1"/>
    <col min="3076" max="3306" width="8.85546875" style="44"/>
    <col min="3307" max="3307" width="9.28515625" style="44" bestFit="1" customWidth="1"/>
    <col min="3308" max="3308" width="8.85546875" style="44"/>
    <col min="3309" max="3309" width="47" style="44" customWidth="1"/>
    <col min="3310" max="3310" width="8.85546875" style="44"/>
    <col min="3311" max="3311" width="13.140625" style="44" customWidth="1"/>
    <col min="3312" max="3312" width="9.5703125" style="44" bestFit="1" customWidth="1"/>
    <col min="3313" max="3313" width="10.140625" style="44" bestFit="1" customWidth="1"/>
    <col min="3314" max="3323" width="0" style="44" hidden="1" customWidth="1"/>
    <col min="3324" max="3324" width="9.85546875" style="44" customWidth="1"/>
    <col min="3325" max="3325" width="14.7109375" style="44" customWidth="1"/>
    <col min="3326" max="3331" width="0" style="44" hidden="1" customWidth="1"/>
    <col min="3332" max="3562" width="8.85546875" style="44"/>
    <col min="3563" max="3563" width="9.28515625" style="44" bestFit="1" customWidth="1"/>
    <col min="3564" max="3564" width="8.85546875" style="44"/>
    <col min="3565" max="3565" width="47" style="44" customWidth="1"/>
    <col min="3566" max="3566" width="8.85546875" style="44"/>
    <col min="3567" max="3567" width="13.140625" style="44" customWidth="1"/>
    <col min="3568" max="3568" width="9.5703125" style="44" bestFit="1" customWidth="1"/>
    <col min="3569" max="3569" width="10.140625" style="44" bestFit="1" customWidth="1"/>
    <col min="3570" max="3579" width="0" style="44" hidden="1" customWidth="1"/>
    <col min="3580" max="3580" width="9.85546875" style="44" customWidth="1"/>
    <col min="3581" max="3581" width="14.7109375" style="44" customWidth="1"/>
    <col min="3582" max="3587" width="0" style="44" hidden="1" customWidth="1"/>
    <col min="3588" max="3818" width="8.85546875" style="44"/>
    <col min="3819" max="3819" width="9.28515625" style="44" bestFit="1" customWidth="1"/>
    <col min="3820" max="3820" width="8.85546875" style="44"/>
    <col min="3821" max="3821" width="47" style="44" customWidth="1"/>
    <col min="3822" max="3822" width="8.85546875" style="44"/>
    <col min="3823" max="3823" width="13.140625" style="44" customWidth="1"/>
    <col min="3824" max="3824" width="9.5703125" style="44" bestFit="1" customWidth="1"/>
    <col min="3825" max="3825" width="10.140625" style="44" bestFit="1" customWidth="1"/>
    <col min="3826" max="3835" width="0" style="44" hidden="1" customWidth="1"/>
    <col min="3836" max="3836" width="9.85546875" style="44" customWidth="1"/>
    <col min="3837" max="3837" width="14.7109375" style="44" customWidth="1"/>
    <col min="3838" max="3843" width="0" style="44" hidden="1" customWidth="1"/>
    <col min="3844" max="4074" width="8.85546875" style="44"/>
    <col min="4075" max="4075" width="9.28515625" style="44" bestFit="1" customWidth="1"/>
    <col min="4076" max="4076" width="8.85546875" style="44"/>
    <col min="4077" max="4077" width="47" style="44" customWidth="1"/>
    <col min="4078" max="4078" width="8.85546875" style="44"/>
    <col min="4079" max="4079" width="13.140625" style="44" customWidth="1"/>
    <col min="4080" max="4080" width="9.5703125" style="44" bestFit="1" customWidth="1"/>
    <col min="4081" max="4081" width="10.140625" style="44" bestFit="1" customWidth="1"/>
    <col min="4082" max="4091" width="0" style="44" hidden="1" customWidth="1"/>
    <col min="4092" max="4092" width="9.85546875" style="44" customWidth="1"/>
    <col min="4093" max="4093" width="14.7109375" style="44" customWidth="1"/>
    <col min="4094" max="4099" width="0" style="44" hidden="1" customWidth="1"/>
    <col min="4100" max="4330" width="8.85546875" style="44"/>
    <col min="4331" max="4331" width="9.28515625" style="44" bestFit="1" customWidth="1"/>
    <col min="4332" max="4332" width="8.85546875" style="44"/>
    <col min="4333" max="4333" width="47" style="44" customWidth="1"/>
    <col min="4334" max="4334" width="8.85546875" style="44"/>
    <col min="4335" max="4335" width="13.140625" style="44" customWidth="1"/>
    <col min="4336" max="4336" width="9.5703125" style="44" bestFit="1" customWidth="1"/>
    <col min="4337" max="4337" width="10.140625" style="44" bestFit="1" customWidth="1"/>
    <col min="4338" max="4347" width="0" style="44" hidden="1" customWidth="1"/>
    <col min="4348" max="4348" width="9.85546875" style="44" customWidth="1"/>
    <col min="4349" max="4349" width="14.7109375" style="44" customWidth="1"/>
    <col min="4350" max="4355" width="0" style="44" hidden="1" customWidth="1"/>
    <col min="4356" max="4586" width="8.85546875" style="44"/>
    <col min="4587" max="4587" width="9.28515625" style="44" bestFit="1" customWidth="1"/>
    <col min="4588" max="4588" width="8.85546875" style="44"/>
    <col min="4589" max="4589" width="47" style="44" customWidth="1"/>
    <col min="4590" max="4590" width="8.85546875" style="44"/>
    <col min="4591" max="4591" width="13.140625" style="44" customWidth="1"/>
    <col min="4592" max="4592" width="9.5703125" style="44" bestFit="1" customWidth="1"/>
    <col min="4593" max="4593" width="10.140625" style="44" bestFit="1" customWidth="1"/>
    <col min="4594" max="4603" width="0" style="44" hidden="1" customWidth="1"/>
    <col min="4604" max="4604" width="9.85546875" style="44" customWidth="1"/>
    <col min="4605" max="4605" width="14.7109375" style="44" customWidth="1"/>
    <col min="4606" max="4611" width="0" style="44" hidden="1" customWidth="1"/>
    <col min="4612" max="4842" width="8.85546875" style="44"/>
    <col min="4843" max="4843" width="9.28515625" style="44" bestFit="1" customWidth="1"/>
    <col min="4844" max="4844" width="8.85546875" style="44"/>
    <col min="4845" max="4845" width="47" style="44" customWidth="1"/>
    <col min="4846" max="4846" width="8.85546875" style="44"/>
    <col min="4847" max="4847" width="13.140625" style="44" customWidth="1"/>
    <col min="4848" max="4848" width="9.5703125" style="44" bestFit="1" customWidth="1"/>
    <col min="4849" max="4849" width="10.140625" style="44" bestFit="1" customWidth="1"/>
    <col min="4850" max="4859" width="0" style="44" hidden="1" customWidth="1"/>
    <col min="4860" max="4860" width="9.85546875" style="44" customWidth="1"/>
    <col min="4861" max="4861" width="14.7109375" style="44" customWidth="1"/>
    <col min="4862" max="4867" width="0" style="44" hidden="1" customWidth="1"/>
    <col min="4868" max="5098" width="8.85546875" style="44"/>
    <col min="5099" max="5099" width="9.28515625" style="44" bestFit="1" customWidth="1"/>
    <col min="5100" max="5100" width="8.85546875" style="44"/>
    <col min="5101" max="5101" width="47" style="44" customWidth="1"/>
    <col min="5102" max="5102" width="8.85546875" style="44"/>
    <col min="5103" max="5103" width="13.140625" style="44" customWidth="1"/>
    <col min="5104" max="5104" width="9.5703125" style="44" bestFit="1" customWidth="1"/>
    <col min="5105" max="5105" width="10.140625" style="44" bestFit="1" customWidth="1"/>
    <col min="5106" max="5115" width="0" style="44" hidden="1" customWidth="1"/>
    <col min="5116" max="5116" width="9.85546875" style="44" customWidth="1"/>
    <col min="5117" max="5117" width="14.7109375" style="44" customWidth="1"/>
    <col min="5118" max="5123" width="0" style="44" hidden="1" customWidth="1"/>
    <col min="5124" max="5354" width="8.85546875" style="44"/>
    <col min="5355" max="5355" width="9.28515625" style="44" bestFit="1" customWidth="1"/>
    <col min="5356" max="5356" width="8.85546875" style="44"/>
    <col min="5357" max="5357" width="47" style="44" customWidth="1"/>
    <col min="5358" max="5358" width="8.85546875" style="44"/>
    <col min="5359" max="5359" width="13.140625" style="44" customWidth="1"/>
    <col min="5360" max="5360" width="9.5703125" style="44" bestFit="1" customWidth="1"/>
    <col min="5361" max="5361" width="10.140625" style="44" bestFit="1" customWidth="1"/>
    <col min="5362" max="5371" width="0" style="44" hidden="1" customWidth="1"/>
    <col min="5372" max="5372" width="9.85546875" style="44" customWidth="1"/>
    <col min="5373" max="5373" width="14.7109375" style="44" customWidth="1"/>
    <col min="5374" max="5379" width="0" style="44" hidden="1" customWidth="1"/>
    <col min="5380" max="5610" width="8.85546875" style="44"/>
    <col min="5611" max="5611" width="9.28515625" style="44" bestFit="1" customWidth="1"/>
    <col min="5612" max="5612" width="8.85546875" style="44"/>
    <col min="5613" max="5613" width="47" style="44" customWidth="1"/>
    <col min="5614" max="5614" width="8.85546875" style="44"/>
    <col min="5615" max="5615" width="13.140625" style="44" customWidth="1"/>
    <col min="5616" max="5616" width="9.5703125" style="44" bestFit="1" customWidth="1"/>
    <col min="5617" max="5617" width="10.140625" style="44" bestFit="1" customWidth="1"/>
    <col min="5618" max="5627" width="0" style="44" hidden="1" customWidth="1"/>
    <col min="5628" max="5628" width="9.85546875" style="44" customWidth="1"/>
    <col min="5629" max="5629" width="14.7109375" style="44" customWidth="1"/>
    <col min="5630" max="5635" width="0" style="44" hidden="1" customWidth="1"/>
    <col min="5636" max="5866" width="8.85546875" style="44"/>
    <col min="5867" max="5867" width="9.28515625" style="44" bestFit="1" customWidth="1"/>
    <col min="5868" max="5868" width="8.85546875" style="44"/>
    <col min="5869" max="5869" width="47" style="44" customWidth="1"/>
    <col min="5870" max="5870" width="8.85546875" style="44"/>
    <col min="5871" max="5871" width="13.140625" style="44" customWidth="1"/>
    <col min="5872" max="5872" width="9.5703125" style="44" bestFit="1" customWidth="1"/>
    <col min="5873" max="5873" width="10.140625" style="44" bestFit="1" customWidth="1"/>
    <col min="5874" max="5883" width="0" style="44" hidden="1" customWidth="1"/>
    <col min="5884" max="5884" width="9.85546875" style="44" customWidth="1"/>
    <col min="5885" max="5885" width="14.7109375" style="44" customWidth="1"/>
    <col min="5886" max="5891" width="0" style="44" hidden="1" customWidth="1"/>
    <col min="5892" max="6122" width="8.85546875" style="44"/>
    <col min="6123" max="6123" width="9.28515625" style="44" bestFit="1" customWidth="1"/>
    <col min="6124" max="6124" width="8.85546875" style="44"/>
    <col min="6125" max="6125" width="47" style="44" customWidth="1"/>
    <col min="6126" max="6126" width="8.85546875" style="44"/>
    <col min="6127" max="6127" width="13.140625" style="44" customWidth="1"/>
    <col min="6128" max="6128" width="9.5703125" style="44" bestFit="1" customWidth="1"/>
    <col min="6129" max="6129" width="10.140625" style="44" bestFit="1" customWidth="1"/>
    <col min="6130" max="6139" width="0" style="44" hidden="1" customWidth="1"/>
    <col min="6140" max="6140" width="9.85546875" style="44" customWidth="1"/>
    <col min="6141" max="6141" width="14.7109375" style="44" customWidth="1"/>
    <col min="6142" max="6147" width="0" style="44" hidden="1" customWidth="1"/>
    <col min="6148" max="6378" width="8.85546875" style="44"/>
    <col min="6379" max="6379" width="9.28515625" style="44" bestFit="1" customWidth="1"/>
    <col min="6380" max="6380" width="8.85546875" style="44"/>
    <col min="6381" max="6381" width="47" style="44" customWidth="1"/>
    <col min="6382" max="6382" width="8.85546875" style="44"/>
    <col min="6383" max="6383" width="13.140625" style="44" customWidth="1"/>
    <col min="6384" max="6384" width="9.5703125" style="44" bestFit="1" customWidth="1"/>
    <col min="6385" max="6385" width="10.140625" style="44" bestFit="1" customWidth="1"/>
    <col min="6386" max="6395" width="0" style="44" hidden="1" customWidth="1"/>
    <col min="6396" max="6396" width="9.85546875" style="44" customWidth="1"/>
    <col min="6397" max="6397" width="14.7109375" style="44" customWidth="1"/>
    <col min="6398" max="6403" width="0" style="44" hidden="1" customWidth="1"/>
    <col min="6404" max="6634" width="8.85546875" style="44"/>
    <col min="6635" max="6635" width="9.28515625" style="44" bestFit="1" customWidth="1"/>
    <col min="6636" max="6636" width="8.85546875" style="44"/>
    <col min="6637" max="6637" width="47" style="44" customWidth="1"/>
    <col min="6638" max="6638" width="8.85546875" style="44"/>
    <col min="6639" max="6639" width="13.140625" style="44" customWidth="1"/>
    <col min="6640" max="6640" width="9.5703125" style="44" bestFit="1" customWidth="1"/>
    <col min="6641" max="6641" width="10.140625" style="44" bestFit="1" customWidth="1"/>
    <col min="6642" max="6651" width="0" style="44" hidden="1" customWidth="1"/>
    <col min="6652" max="6652" width="9.85546875" style="44" customWidth="1"/>
    <col min="6653" max="6653" width="14.7109375" style="44" customWidth="1"/>
    <col min="6654" max="6659" width="0" style="44" hidden="1" customWidth="1"/>
    <col min="6660" max="6890" width="8.85546875" style="44"/>
    <col min="6891" max="6891" width="9.28515625" style="44" bestFit="1" customWidth="1"/>
    <col min="6892" max="6892" width="8.85546875" style="44"/>
    <col min="6893" max="6893" width="47" style="44" customWidth="1"/>
    <col min="6894" max="6894" width="8.85546875" style="44"/>
    <col min="6895" max="6895" width="13.140625" style="44" customWidth="1"/>
    <col min="6896" max="6896" width="9.5703125" style="44" bestFit="1" customWidth="1"/>
    <col min="6897" max="6897" width="10.140625" style="44" bestFit="1" customWidth="1"/>
    <col min="6898" max="6907" width="0" style="44" hidden="1" customWidth="1"/>
    <col min="6908" max="6908" width="9.85546875" style="44" customWidth="1"/>
    <col min="6909" max="6909" width="14.7109375" style="44" customWidth="1"/>
    <col min="6910" max="6915" width="0" style="44" hidden="1" customWidth="1"/>
    <col min="6916" max="7146" width="8.85546875" style="44"/>
    <col min="7147" max="7147" width="9.28515625" style="44" bestFit="1" customWidth="1"/>
    <col min="7148" max="7148" width="8.85546875" style="44"/>
    <col min="7149" max="7149" width="47" style="44" customWidth="1"/>
    <col min="7150" max="7150" width="8.85546875" style="44"/>
    <col min="7151" max="7151" width="13.140625" style="44" customWidth="1"/>
    <col min="7152" max="7152" width="9.5703125" style="44" bestFit="1" customWidth="1"/>
    <col min="7153" max="7153" width="10.140625" style="44" bestFit="1" customWidth="1"/>
    <col min="7154" max="7163" width="0" style="44" hidden="1" customWidth="1"/>
    <col min="7164" max="7164" width="9.85546875" style="44" customWidth="1"/>
    <col min="7165" max="7165" width="14.7109375" style="44" customWidth="1"/>
    <col min="7166" max="7171" width="0" style="44" hidden="1" customWidth="1"/>
    <col min="7172" max="7402" width="8.85546875" style="44"/>
    <col min="7403" max="7403" width="9.28515625" style="44" bestFit="1" customWidth="1"/>
    <col min="7404" max="7404" width="8.85546875" style="44"/>
    <col min="7405" max="7405" width="47" style="44" customWidth="1"/>
    <col min="7406" max="7406" width="8.85546875" style="44"/>
    <col min="7407" max="7407" width="13.140625" style="44" customWidth="1"/>
    <col min="7408" max="7408" width="9.5703125" style="44" bestFit="1" customWidth="1"/>
    <col min="7409" max="7409" width="10.140625" style="44" bestFit="1" customWidth="1"/>
    <col min="7410" max="7419" width="0" style="44" hidden="1" customWidth="1"/>
    <col min="7420" max="7420" width="9.85546875" style="44" customWidth="1"/>
    <col min="7421" max="7421" width="14.7109375" style="44" customWidth="1"/>
    <col min="7422" max="7427" width="0" style="44" hidden="1" customWidth="1"/>
    <col min="7428" max="7658" width="8.85546875" style="44"/>
    <col min="7659" max="7659" width="9.28515625" style="44" bestFit="1" customWidth="1"/>
    <col min="7660" max="7660" width="8.85546875" style="44"/>
    <col min="7661" max="7661" width="47" style="44" customWidth="1"/>
    <col min="7662" max="7662" width="8.85546875" style="44"/>
    <col min="7663" max="7663" width="13.140625" style="44" customWidth="1"/>
    <col min="7664" max="7664" width="9.5703125" style="44" bestFit="1" customWidth="1"/>
    <col min="7665" max="7665" width="10.140625" style="44" bestFit="1" customWidth="1"/>
    <col min="7666" max="7675" width="0" style="44" hidden="1" customWidth="1"/>
    <col min="7676" max="7676" width="9.85546875" style="44" customWidth="1"/>
    <col min="7677" max="7677" width="14.7109375" style="44" customWidth="1"/>
    <col min="7678" max="7683" width="0" style="44" hidden="1" customWidth="1"/>
    <col min="7684" max="7914" width="8.85546875" style="44"/>
    <col min="7915" max="7915" width="9.28515625" style="44" bestFit="1" customWidth="1"/>
    <col min="7916" max="7916" width="8.85546875" style="44"/>
    <col min="7917" max="7917" width="47" style="44" customWidth="1"/>
    <col min="7918" max="7918" width="8.85546875" style="44"/>
    <col min="7919" max="7919" width="13.140625" style="44" customWidth="1"/>
    <col min="7920" max="7920" width="9.5703125" style="44" bestFit="1" customWidth="1"/>
    <col min="7921" max="7921" width="10.140625" style="44" bestFit="1" customWidth="1"/>
    <col min="7922" max="7931" width="0" style="44" hidden="1" customWidth="1"/>
    <col min="7932" max="7932" width="9.85546875" style="44" customWidth="1"/>
    <col min="7933" max="7933" width="14.7109375" style="44" customWidth="1"/>
    <col min="7934" max="7939" width="0" style="44" hidden="1" customWidth="1"/>
    <col min="7940" max="8170" width="8.85546875" style="44"/>
    <col min="8171" max="8171" width="9.28515625" style="44" bestFit="1" customWidth="1"/>
    <col min="8172" max="8172" width="8.85546875" style="44"/>
    <col min="8173" max="8173" width="47" style="44" customWidth="1"/>
    <col min="8174" max="8174" width="8.85546875" style="44"/>
    <col min="8175" max="8175" width="13.140625" style="44" customWidth="1"/>
    <col min="8176" max="8176" width="9.5703125" style="44" bestFit="1" customWidth="1"/>
    <col min="8177" max="8177" width="10.140625" style="44" bestFit="1" customWidth="1"/>
    <col min="8178" max="8187" width="0" style="44" hidden="1" customWidth="1"/>
    <col min="8188" max="8188" width="9.85546875" style="44" customWidth="1"/>
    <col min="8189" max="8189" width="14.7109375" style="44" customWidth="1"/>
    <col min="8190" max="8195" width="0" style="44" hidden="1" customWidth="1"/>
    <col min="8196" max="8426" width="8.85546875" style="44"/>
    <col min="8427" max="8427" width="9.28515625" style="44" bestFit="1" customWidth="1"/>
    <col min="8428" max="8428" width="8.85546875" style="44"/>
    <col min="8429" max="8429" width="47" style="44" customWidth="1"/>
    <col min="8430" max="8430" width="8.85546875" style="44"/>
    <col min="8431" max="8431" width="13.140625" style="44" customWidth="1"/>
    <col min="8432" max="8432" width="9.5703125" style="44" bestFit="1" customWidth="1"/>
    <col min="8433" max="8433" width="10.140625" style="44" bestFit="1" customWidth="1"/>
    <col min="8434" max="8443" width="0" style="44" hidden="1" customWidth="1"/>
    <col min="8444" max="8444" width="9.85546875" style="44" customWidth="1"/>
    <col min="8445" max="8445" width="14.7109375" style="44" customWidth="1"/>
    <col min="8446" max="8451" width="0" style="44" hidden="1" customWidth="1"/>
    <col min="8452" max="8682" width="8.85546875" style="44"/>
    <col min="8683" max="8683" width="9.28515625" style="44" bestFit="1" customWidth="1"/>
    <col min="8684" max="8684" width="8.85546875" style="44"/>
    <col min="8685" max="8685" width="47" style="44" customWidth="1"/>
    <col min="8686" max="8686" width="8.85546875" style="44"/>
    <col min="8687" max="8687" width="13.140625" style="44" customWidth="1"/>
    <col min="8688" max="8688" width="9.5703125" style="44" bestFit="1" customWidth="1"/>
    <col min="8689" max="8689" width="10.140625" style="44" bestFit="1" customWidth="1"/>
    <col min="8690" max="8699" width="0" style="44" hidden="1" customWidth="1"/>
    <col min="8700" max="8700" width="9.85546875" style="44" customWidth="1"/>
    <col min="8701" max="8701" width="14.7109375" style="44" customWidth="1"/>
    <col min="8702" max="8707" width="0" style="44" hidden="1" customWidth="1"/>
    <col min="8708" max="8938" width="8.85546875" style="44"/>
    <col min="8939" max="8939" width="9.28515625" style="44" bestFit="1" customWidth="1"/>
    <col min="8940" max="8940" width="8.85546875" style="44"/>
    <col min="8941" max="8941" width="47" style="44" customWidth="1"/>
    <col min="8942" max="8942" width="8.85546875" style="44"/>
    <col min="8943" max="8943" width="13.140625" style="44" customWidth="1"/>
    <col min="8944" max="8944" width="9.5703125" style="44" bestFit="1" customWidth="1"/>
    <col min="8945" max="8945" width="10.140625" style="44" bestFit="1" customWidth="1"/>
    <col min="8946" max="8955" width="0" style="44" hidden="1" customWidth="1"/>
    <col min="8956" max="8956" width="9.85546875" style="44" customWidth="1"/>
    <col min="8957" max="8957" width="14.7109375" style="44" customWidth="1"/>
    <col min="8958" max="8963" width="0" style="44" hidden="1" customWidth="1"/>
    <col min="8964" max="9194" width="8.85546875" style="44"/>
    <col min="9195" max="9195" width="9.28515625" style="44" bestFit="1" customWidth="1"/>
    <col min="9196" max="9196" width="8.85546875" style="44"/>
    <col min="9197" max="9197" width="47" style="44" customWidth="1"/>
    <col min="9198" max="9198" width="8.85546875" style="44"/>
    <col min="9199" max="9199" width="13.140625" style="44" customWidth="1"/>
    <col min="9200" max="9200" width="9.5703125" style="44" bestFit="1" customWidth="1"/>
    <col min="9201" max="9201" width="10.140625" style="44" bestFit="1" customWidth="1"/>
    <col min="9202" max="9211" width="0" style="44" hidden="1" customWidth="1"/>
    <col min="9212" max="9212" width="9.85546875" style="44" customWidth="1"/>
    <col min="9213" max="9213" width="14.7109375" style="44" customWidth="1"/>
    <col min="9214" max="9219" width="0" style="44" hidden="1" customWidth="1"/>
    <col min="9220" max="9450" width="8.85546875" style="44"/>
    <col min="9451" max="9451" width="9.28515625" style="44" bestFit="1" customWidth="1"/>
    <col min="9452" max="9452" width="8.85546875" style="44"/>
    <col min="9453" max="9453" width="47" style="44" customWidth="1"/>
    <col min="9454" max="9454" width="8.85546875" style="44"/>
    <col min="9455" max="9455" width="13.140625" style="44" customWidth="1"/>
    <col min="9456" max="9456" width="9.5703125" style="44" bestFit="1" customWidth="1"/>
    <col min="9457" max="9457" width="10.140625" style="44" bestFit="1" customWidth="1"/>
    <col min="9458" max="9467" width="0" style="44" hidden="1" customWidth="1"/>
    <col min="9468" max="9468" width="9.85546875" style="44" customWidth="1"/>
    <col min="9469" max="9469" width="14.7109375" style="44" customWidth="1"/>
    <col min="9470" max="9475" width="0" style="44" hidden="1" customWidth="1"/>
    <col min="9476" max="9706" width="8.85546875" style="44"/>
    <col min="9707" max="9707" width="9.28515625" style="44" bestFit="1" customWidth="1"/>
    <col min="9708" max="9708" width="8.85546875" style="44"/>
    <col min="9709" max="9709" width="47" style="44" customWidth="1"/>
    <col min="9710" max="9710" width="8.85546875" style="44"/>
    <col min="9711" max="9711" width="13.140625" style="44" customWidth="1"/>
    <col min="9712" max="9712" width="9.5703125" style="44" bestFit="1" customWidth="1"/>
    <col min="9713" max="9713" width="10.140625" style="44" bestFit="1" customWidth="1"/>
    <col min="9714" max="9723" width="0" style="44" hidden="1" customWidth="1"/>
    <col min="9724" max="9724" width="9.85546875" style="44" customWidth="1"/>
    <col min="9725" max="9725" width="14.7109375" style="44" customWidth="1"/>
    <col min="9726" max="9731" width="0" style="44" hidden="1" customWidth="1"/>
    <col min="9732" max="9962" width="8.85546875" style="44"/>
    <col min="9963" max="9963" width="9.28515625" style="44" bestFit="1" customWidth="1"/>
    <col min="9964" max="9964" width="8.85546875" style="44"/>
    <col min="9965" max="9965" width="47" style="44" customWidth="1"/>
    <col min="9966" max="9966" width="8.85546875" style="44"/>
    <col min="9967" max="9967" width="13.140625" style="44" customWidth="1"/>
    <col min="9968" max="9968" width="9.5703125" style="44" bestFit="1" customWidth="1"/>
    <col min="9969" max="9969" width="10.140625" style="44" bestFit="1" customWidth="1"/>
    <col min="9970" max="9979" width="0" style="44" hidden="1" customWidth="1"/>
    <col min="9980" max="9980" width="9.85546875" style="44" customWidth="1"/>
    <col min="9981" max="9981" width="14.7109375" style="44" customWidth="1"/>
    <col min="9982" max="9987" width="0" style="44" hidden="1" customWidth="1"/>
    <col min="9988" max="10218" width="8.85546875" style="44"/>
    <col min="10219" max="10219" width="9.28515625" style="44" bestFit="1" customWidth="1"/>
    <col min="10220" max="10220" width="8.85546875" style="44"/>
    <col min="10221" max="10221" width="47" style="44" customWidth="1"/>
    <col min="10222" max="10222" width="8.85546875" style="44"/>
    <col min="10223" max="10223" width="13.140625" style="44" customWidth="1"/>
    <col min="10224" max="10224" width="9.5703125" style="44" bestFit="1" customWidth="1"/>
    <col min="10225" max="10225" width="10.140625" style="44" bestFit="1" customWidth="1"/>
    <col min="10226" max="10235" width="0" style="44" hidden="1" customWidth="1"/>
    <col min="10236" max="10236" width="9.85546875" style="44" customWidth="1"/>
    <col min="10237" max="10237" width="14.7109375" style="44" customWidth="1"/>
    <col min="10238" max="10243" width="0" style="44" hidden="1" customWidth="1"/>
    <col min="10244" max="10474" width="8.85546875" style="44"/>
    <col min="10475" max="10475" width="9.28515625" style="44" bestFit="1" customWidth="1"/>
    <col min="10476" max="10476" width="8.85546875" style="44"/>
    <col min="10477" max="10477" width="47" style="44" customWidth="1"/>
    <col min="10478" max="10478" width="8.85546875" style="44"/>
    <col min="10479" max="10479" width="13.140625" style="44" customWidth="1"/>
    <col min="10480" max="10480" width="9.5703125" style="44" bestFit="1" customWidth="1"/>
    <col min="10481" max="10481" width="10.140625" style="44" bestFit="1" customWidth="1"/>
    <col min="10482" max="10491" width="0" style="44" hidden="1" customWidth="1"/>
    <col min="10492" max="10492" width="9.85546875" style="44" customWidth="1"/>
    <col min="10493" max="10493" width="14.7109375" style="44" customWidth="1"/>
    <col min="10494" max="10499" width="0" style="44" hidden="1" customWidth="1"/>
    <col min="10500" max="10730" width="8.85546875" style="44"/>
    <col min="10731" max="10731" width="9.28515625" style="44" bestFit="1" customWidth="1"/>
    <col min="10732" max="10732" width="8.85546875" style="44"/>
    <col min="10733" max="10733" width="47" style="44" customWidth="1"/>
    <col min="10734" max="10734" width="8.85546875" style="44"/>
    <col min="10735" max="10735" width="13.140625" style="44" customWidth="1"/>
    <col min="10736" max="10736" width="9.5703125" style="44" bestFit="1" customWidth="1"/>
    <col min="10737" max="10737" width="10.140625" style="44" bestFit="1" customWidth="1"/>
    <col min="10738" max="10747" width="0" style="44" hidden="1" customWidth="1"/>
    <col min="10748" max="10748" width="9.85546875" style="44" customWidth="1"/>
    <col min="10749" max="10749" width="14.7109375" style="44" customWidth="1"/>
    <col min="10750" max="10755" width="0" style="44" hidden="1" customWidth="1"/>
    <col min="10756" max="10986" width="8.85546875" style="44"/>
    <col min="10987" max="10987" width="9.28515625" style="44" bestFit="1" customWidth="1"/>
    <col min="10988" max="10988" width="8.85546875" style="44"/>
    <col min="10989" max="10989" width="47" style="44" customWidth="1"/>
    <col min="10990" max="10990" width="8.85546875" style="44"/>
    <col min="10991" max="10991" width="13.140625" style="44" customWidth="1"/>
    <col min="10992" max="10992" width="9.5703125" style="44" bestFit="1" customWidth="1"/>
    <col min="10993" max="10993" width="10.140625" style="44" bestFit="1" customWidth="1"/>
    <col min="10994" max="11003" width="0" style="44" hidden="1" customWidth="1"/>
    <col min="11004" max="11004" width="9.85546875" style="44" customWidth="1"/>
    <col min="11005" max="11005" width="14.7109375" style="44" customWidth="1"/>
    <col min="11006" max="11011" width="0" style="44" hidden="1" customWidth="1"/>
    <col min="11012" max="11242" width="8.85546875" style="44"/>
    <col min="11243" max="11243" width="9.28515625" style="44" bestFit="1" customWidth="1"/>
    <col min="11244" max="11244" width="8.85546875" style="44"/>
    <col min="11245" max="11245" width="47" style="44" customWidth="1"/>
    <col min="11246" max="11246" width="8.85546875" style="44"/>
    <col min="11247" max="11247" width="13.140625" style="44" customWidth="1"/>
    <col min="11248" max="11248" width="9.5703125" style="44" bestFit="1" customWidth="1"/>
    <col min="11249" max="11249" width="10.140625" style="44" bestFit="1" customWidth="1"/>
    <col min="11250" max="11259" width="0" style="44" hidden="1" customWidth="1"/>
    <col min="11260" max="11260" width="9.85546875" style="44" customWidth="1"/>
    <col min="11261" max="11261" width="14.7109375" style="44" customWidth="1"/>
    <col min="11262" max="11267" width="0" style="44" hidden="1" customWidth="1"/>
    <col min="11268" max="11498" width="8.85546875" style="44"/>
    <col min="11499" max="11499" width="9.28515625" style="44" bestFit="1" customWidth="1"/>
    <col min="11500" max="11500" width="8.85546875" style="44"/>
    <col min="11501" max="11501" width="47" style="44" customWidth="1"/>
    <col min="11502" max="11502" width="8.85546875" style="44"/>
    <col min="11503" max="11503" width="13.140625" style="44" customWidth="1"/>
    <col min="11504" max="11504" width="9.5703125" style="44" bestFit="1" customWidth="1"/>
    <col min="11505" max="11505" width="10.140625" style="44" bestFit="1" customWidth="1"/>
    <col min="11506" max="11515" width="0" style="44" hidden="1" customWidth="1"/>
    <col min="11516" max="11516" width="9.85546875" style="44" customWidth="1"/>
    <col min="11517" max="11517" width="14.7109375" style="44" customWidth="1"/>
    <col min="11518" max="11523" width="0" style="44" hidden="1" customWidth="1"/>
    <col min="11524" max="11754" width="8.85546875" style="44"/>
    <col min="11755" max="11755" width="9.28515625" style="44" bestFit="1" customWidth="1"/>
    <col min="11756" max="11756" width="8.85546875" style="44"/>
    <col min="11757" max="11757" width="47" style="44" customWidth="1"/>
    <col min="11758" max="11758" width="8.85546875" style="44"/>
    <col min="11759" max="11759" width="13.140625" style="44" customWidth="1"/>
    <col min="11760" max="11760" width="9.5703125" style="44" bestFit="1" customWidth="1"/>
    <col min="11761" max="11761" width="10.140625" style="44" bestFit="1" customWidth="1"/>
    <col min="11762" max="11771" width="0" style="44" hidden="1" customWidth="1"/>
    <col min="11772" max="11772" width="9.85546875" style="44" customWidth="1"/>
    <col min="11773" max="11773" width="14.7109375" style="44" customWidth="1"/>
    <col min="11774" max="11779" width="0" style="44" hidden="1" customWidth="1"/>
    <col min="11780" max="12010" width="8.85546875" style="44"/>
    <col min="12011" max="12011" width="9.28515625" style="44" bestFit="1" customWidth="1"/>
    <col min="12012" max="12012" width="8.85546875" style="44"/>
    <col min="12013" max="12013" width="47" style="44" customWidth="1"/>
    <col min="12014" max="12014" width="8.85546875" style="44"/>
    <col min="12015" max="12015" width="13.140625" style="44" customWidth="1"/>
    <col min="12016" max="12016" width="9.5703125" style="44" bestFit="1" customWidth="1"/>
    <col min="12017" max="12017" width="10.140625" style="44" bestFit="1" customWidth="1"/>
    <col min="12018" max="12027" width="0" style="44" hidden="1" customWidth="1"/>
    <col min="12028" max="12028" width="9.85546875" style="44" customWidth="1"/>
    <col min="12029" max="12029" width="14.7109375" style="44" customWidth="1"/>
    <col min="12030" max="12035" width="0" style="44" hidden="1" customWidth="1"/>
    <col min="12036" max="12266" width="8.85546875" style="44"/>
    <col min="12267" max="12267" width="9.28515625" style="44" bestFit="1" customWidth="1"/>
    <col min="12268" max="12268" width="8.85546875" style="44"/>
    <col min="12269" max="12269" width="47" style="44" customWidth="1"/>
    <col min="12270" max="12270" width="8.85546875" style="44"/>
    <col min="12271" max="12271" width="13.140625" style="44" customWidth="1"/>
    <col min="12272" max="12272" width="9.5703125" style="44" bestFit="1" customWidth="1"/>
    <col min="12273" max="12273" width="10.140625" style="44" bestFit="1" customWidth="1"/>
    <col min="12274" max="12283" width="0" style="44" hidden="1" customWidth="1"/>
    <col min="12284" max="12284" width="9.85546875" style="44" customWidth="1"/>
    <col min="12285" max="12285" width="14.7109375" style="44" customWidth="1"/>
    <col min="12286" max="12291" width="0" style="44" hidden="1" customWidth="1"/>
    <col min="12292" max="12522" width="8.85546875" style="44"/>
    <col min="12523" max="12523" width="9.28515625" style="44" bestFit="1" customWidth="1"/>
    <col min="12524" max="12524" width="8.85546875" style="44"/>
    <col min="12525" max="12525" width="47" style="44" customWidth="1"/>
    <col min="12526" max="12526" width="8.85546875" style="44"/>
    <col min="12527" max="12527" width="13.140625" style="44" customWidth="1"/>
    <col min="12528" max="12528" width="9.5703125" style="44" bestFit="1" customWidth="1"/>
    <col min="12529" max="12529" width="10.140625" style="44" bestFit="1" customWidth="1"/>
    <col min="12530" max="12539" width="0" style="44" hidden="1" customWidth="1"/>
    <col min="12540" max="12540" width="9.85546875" style="44" customWidth="1"/>
    <col min="12541" max="12541" width="14.7109375" style="44" customWidth="1"/>
    <col min="12542" max="12547" width="0" style="44" hidden="1" customWidth="1"/>
    <col min="12548" max="12778" width="8.85546875" style="44"/>
    <col min="12779" max="12779" width="9.28515625" style="44" bestFit="1" customWidth="1"/>
    <col min="12780" max="12780" width="8.85546875" style="44"/>
    <col min="12781" max="12781" width="47" style="44" customWidth="1"/>
    <col min="12782" max="12782" width="8.85546875" style="44"/>
    <col min="12783" max="12783" width="13.140625" style="44" customWidth="1"/>
    <col min="12784" max="12784" width="9.5703125" style="44" bestFit="1" customWidth="1"/>
    <col min="12785" max="12785" width="10.140625" style="44" bestFit="1" customWidth="1"/>
    <col min="12786" max="12795" width="0" style="44" hidden="1" customWidth="1"/>
    <col min="12796" max="12796" width="9.85546875" style="44" customWidth="1"/>
    <col min="12797" max="12797" width="14.7109375" style="44" customWidth="1"/>
    <col min="12798" max="12803" width="0" style="44" hidden="1" customWidth="1"/>
    <col min="12804" max="13034" width="8.85546875" style="44"/>
    <col min="13035" max="13035" width="9.28515625" style="44" bestFit="1" customWidth="1"/>
    <col min="13036" max="13036" width="8.85546875" style="44"/>
    <col min="13037" max="13037" width="47" style="44" customWidth="1"/>
    <col min="13038" max="13038" width="8.85546875" style="44"/>
    <col min="13039" max="13039" width="13.140625" style="44" customWidth="1"/>
    <col min="13040" max="13040" width="9.5703125" style="44" bestFit="1" customWidth="1"/>
    <col min="13041" max="13041" width="10.140625" style="44" bestFit="1" customWidth="1"/>
    <col min="13042" max="13051" width="0" style="44" hidden="1" customWidth="1"/>
    <col min="13052" max="13052" width="9.85546875" style="44" customWidth="1"/>
    <col min="13053" max="13053" width="14.7109375" style="44" customWidth="1"/>
    <col min="13054" max="13059" width="0" style="44" hidden="1" customWidth="1"/>
    <col min="13060" max="13290" width="8.85546875" style="44"/>
    <col min="13291" max="13291" width="9.28515625" style="44" bestFit="1" customWidth="1"/>
    <col min="13292" max="13292" width="8.85546875" style="44"/>
    <col min="13293" max="13293" width="47" style="44" customWidth="1"/>
    <col min="13294" max="13294" width="8.85546875" style="44"/>
    <col min="13295" max="13295" width="13.140625" style="44" customWidth="1"/>
    <col min="13296" max="13296" width="9.5703125" style="44" bestFit="1" customWidth="1"/>
    <col min="13297" max="13297" width="10.140625" style="44" bestFit="1" customWidth="1"/>
    <col min="13298" max="13307" width="0" style="44" hidden="1" customWidth="1"/>
    <col min="13308" max="13308" width="9.85546875" style="44" customWidth="1"/>
    <col min="13309" max="13309" width="14.7109375" style="44" customWidth="1"/>
    <col min="13310" max="13315" width="0" style="44" hidden="1" customWidth="1"/>
    <col min="13316" max="13546" width="8.85546875" style="44"/>
    <col min="13547" max="13547" width="9.28515625" style="44" bestFit="1" customWidth="1"/>
    <col min="13548" max="13548" width="8.85546875" style="44"/>
    <col min="13549" max="13549" width="47" style="44" customWidth="1"/>
    <col min="13550" max="13550" width="8.85546875" style="44"/>
    <col min="13551" max="13551" width="13.140625" style="44" customWidth="1"/>
    <col min="13552" max="13552" width="9.5703125" style="44" bestFit="1" customWidth="1"/>
    <col min="13553" max="13553" width="10.140625" style="44" bestFit="1" customWidth="1"/>
    <col min="13554" max="13563" width="0" style="44" hidden="1" customWidth="1"/>
    <col min="13564" max="13564" width="9.85546875" style="44" customWidth="1"/>
    <col min="13565" max="13565" width="14.7109375" style="44" customWidth="1"/>
    <col min="13566" max="13571" width="0" style="44" hidden="1" customWidth="1"/>
    <col min="13572" max="13802" width="8.85546875" style="44"/>
    <col min="13803" max="13803" width="9.28515625" style="44" bestFit="1" customWidth="1"/>
    <col min="13804" max="13804" width="8.85546875" style="44"/>
    <col min="13805" max="13805" width="47" style="44" customWidth="1"/>
    <col min="13806" max="13806" width="8.85546875" style="44"/>
    <col min="13807" max="13807" width="13.140625" style="44" customWidth="1"/>
    <col min="13808" max="13808" width="9.5703125" style="44" bestFit="1" customWidth="1"/>
    <col min="13809" max="13809" width="10.140625" style="44" bestFit="1" customWidth="1"/>
    <col min="13810" max="13819" width="0" style="44" hidden="1" customWidth="1"/>
    <col min="13820" max="13820" width="9.85546875" style="44" customWidth="1"/>
    <col min="13821" max="13821" width="14.7109375" style="44" customWidth="1"/>
    <col min="13822" max="13827" width="0" style="44" hidden="1" customWidth="1"/>
    <col min="13828" max="14058" width="8.85546875" style="44"/>
    <col min="14059" max="14059" width="9.28515625" style="44" bestFit="1" customWidth="1"/>
    <col min="14060" max="14060" width="8.85546875" style="44"/>
    <col min="14061" max="14061" width="47" style="44" customWidth="1"/>
    <col min="14062" max="14062" width="8.85546875" style="44"/>
    <col min="14063" max="14063" width="13.140625" style="44" customWidth="1"/>
    <col min="14064" max="14064" width="9.5703125" style="44" bestFit="1" customWidth="1"/>
    <col min="14065" max="14065" width="10.140625" style="44" bestFit="1" customWidth="1"/>
    <col min="14066" max="14075" width="0" style="44" hidden="1" customWidth="1"/>
    <col min="14076" max="14076" width="9.85546875" style="44" customWidth="1"/>
    <col min="14077" max="14077" width="14.7109375" style="44" customWidth="1"/>
    <col min="14078" max="14083" width="0" style="44" hidden="1" customWidth="1"/>
    <col min="14084" max="14314" width="8.85546875" style="44"/>
    <col min="14315" max="14315" width="9.28515625" style="44" bestFit="1" customWidth="1"/>
    <col min="14316" max="14316" width="8.85546875" style="44"/>
    <col min="14317" max="14317" width="47" style="44" customWidth="1"/>
    <col min="14318" max="14318" width="8.85546875" style="44"/>
    <col min="14319" max="14319" width="13.140625" style="44" customWidth="1"/>
    <col min="14320" max="14320" width="9.5703125" style="44" bestFit="1" customWidth="1"/>
    <col min="14321" max="14321" width="10.140625" style="44" bestFit="1" customWidth="1"/>
    <col min="14322" max="14331" width="0" style="44" hidden="1" customWidth="1"/>
    <col min="14332" max="14332" width="9.85546875" style="44" customWidth="1"/>
    <col min="14333" max="14333" width="14.7109375" style="44" customWidth="1"/>
    <col min="14334" max="14339" width="0" style="44" hidden="1" customWidth="1"/>
    <col min="14340" max="14570" width="8.85546875" style="44"/>
    <col min="14571" max="14571" width="9.28515625" style="44" bestFit="1" customWidth="1"/>
    <col min="14572" max="14572" width="8.85546875" style="44"/>
    <col min="14573" max="14573" width="47" style="44" customWidth="1"/>
    <col min="14574" max="14574" width="8.85546875" style="44"/>
    <col min="14575" max="14575" width="13.140625" style="44" customWidth="1"/>
    <col min="14576" max="14576" width="9.5703125" style="44" bestFit="1" customWidth="1"/>
    <col min="14577" max="14577" width="10.140625" style="44" bestFit="1" customWidth="1"/>
    <col min="14578" max="14587" width="0" style="44" hidden="1" customWidth="1"/>
    <col min="14588" max="14588" width="9.85546875" style="44" customWidth="1"/>
    <col min="14589" max="14589" width="14.7109375" style="44" customWidth="1"/>
    <col min="14590" max="14595" width="0" style="44" hidden="1" customWidth="1"/>
    <col min="14596" max="14826" width="8.85546875" style="44"/>
    <col min="14827" max="14827" width="9.28515625" style="44" bestFit="1" customWidth="1"/>
    <col min="14828" max="14828" width="8.85546875" style="44"/>
    <col min="14829" max="14829" width="47" style="44" customWidth="1"/>
    <col min="14830" max="14830" width="8.85546875" style="44"/>
    <col min="14831" max="14831" width="13.140625" style="44" customWidth="1"/>
    <col min="14832" max="14832" width="9.5703125" style="44" bestFit="1" customWidth="1"/>
    <col min="14833" max="14833" width="10.140625" style="44" bestFit="1" customWidth="1"/>
    <col min="14834" max="14843" width="0" style="44" hidden="1" customWidth="1"/>
    <col min="14844" max="14844" width="9.85546875" style="44" customWidth="1"/>
    <col min="14845" max="14845" width="14.7109375" style="44" customWidth="1"/>
    <col min="14846" max="14851" width="0" style="44" hidden="1" customWidth="1"/>
    <col min="14852" max="15082" width="8.85546875" style="44"/>
    <col min="15083" max="15083" width="9.28515625" style="44" bestFit="1" customWidth="1"/>
    <col min="15084" max="15084" width="8.85546875" style="44"/>
    <col min="15085" max="15085" width="47" style="44" customWidth="1"/>
    <col min="15086" max="15086" width="8.85546875" style="44"/>
    <col min="15087" max="15087" width="13.140625" style="44" customWidth="1"/>
    <col min="15088" max="15088" width="9.5703125" style="44" bestFit="1" customWidth="1"/>
    <col min="15089" max="15089" width="10.140625" style="44" bestFit="1" customWidth="1"/>
    <col min="15090" max="15099" width="0" style="44" hidden="1" customWidth="1"/>
    <col min="15100" max="15100" width="9.85546875" style="44" customWidth="1"/>
    <col min="15101" max="15101" width="14.7109375" style="44" customWidth="1"/>
    <col min="15102" max="15107" width="0" style="44" hidden="1" customWidth="1"/>
    <col min="15108" max="15338" width="8.85546875" style="44"/>
    <col min="15339" max="15339" width="9.28515625" style="44" bestFit="1" customWidth="1"/>
    <col min="15340" max="15340" width="8.85546875" style="44"/>
    <col min="15341" max="15341" width="47" style="44" customWidth="1"/>
    <col min="15342" max="15342" width="8.85546875" style="44"/>
    <col min="15343" max="15343" width="13.140625" style="44" customWidth="1"/>
    <col min="15344" max="15344" width="9.5703125" style="44" bestFit="1" customWidth="1"/>
    <col min="15345" max="15345" width="10.140625" style="44" bestFit="1" customWidth="1"/>
    <col min="15346" max="15355" width="0" style="44" hidden="1" customWidth="1"/>
    <col min="15356" max="15356" width="9.85546875" style="44" customWidth="1"/>
    <col min="15357" max="15357" width="14.7109375" style="44" customWidth="1"/>
    <col min="15358" max="15363" width="0" style="44" hidden="1" customWidth="1"/>
    <col min="15364" max="15594" width="8.85546875" style="44"/>
    <col min="15595" max="15595" width="9.28515625" style="44" bestFit="1" customWidth="1"/>
    <col min="15596" max="15596" width="8.85546875" style="44"/>
    <col min="15597" max="15597" width="47" style="44" customWidth="1"/>
    <col min="15598" max="15598" width="8.85546875" style="44"/>
    <col min="15599" max="15599" width="13.140625" style="44" customWidth="1"/>
    <col min="15600" max="15600" width="9.5703125" style="44" bestFit="1" customWidth="1"/>
    <col min="15601" max="15601" width="10.140625" style="44" bestFit="1" customWidth="1"/>
    <col min="15602" max="15611" width="0" style="44" hidden="1" customWidth="1"/>
    <col min="15612" max="15612" width="9.85546875" style="44" customWidth="1"/>
    <col min="15613" max="15613" width="14.7109375" style="44" customWidth="1"/>
    <col min="15614" max="15619" width="0" style="44" hidden="1" customWidth="1"/>
    <col min="15620" max="15850" width="8.85546875" style="44"/>
    <col min="15851" max="15851" width="9.28515625" style="44" bestFit="1" customWidth="1"/>
    <col min="15852" max="15852" width="8.85546875" style="44"/>
    <col min="15853" max="15853" width="47" style="44" customWidth="1"/>
    <col min="15854" max="15854" width="8.85546875" style="44"/>
    <col min="15855" max="15855" width="13.140625" style="44" customWidth="1"/>
    <col min="15856" max="15856" width="9.5703125" style="44" bestFit="1" customWidth="1"/>
    <col min="15857" max="15857" width="10.140625" style="44" bestFit="1" customWidth="1"/>
    <col min="15858" max="15867" width="0" style="44" hidden="1" customWidth="1"/>
    <col min="15868" max="15868" width="9.85546875" style="44" customWidth="1"/>
    <col min="15869" max="15869" width="14.7109375" style="44" customWidth="1"/>
    <col min="15870" max="15875" width="0" style="44" hidden="1" customWidth="1"/>
    <col min="15876" max="16106" width="8.85546875" style="44"/>
    <col min="16107" max="16107" width="9.28515625" style="44" bestFit="1" customWidth="1"/>
    <col min="16108" max="16108" width="8.85546875" style="44"/>
    <col min="16109" max="16109" width="47" style="44" customWidth="1"/>
    <col min="16110" max="16110" width="8.85546875" style="44"/>
    <col min="16111" max="16111" width="13.140625" style="44" customWidth="1"/>
    <col min="16112" max="16112" width="9.5703125" style="44" bestFit="1" customWidth="1"/>
    <col min="16113" max="16113" width="10.140625" style="44" bestFit="1" customWidth="1"/>
    <col min="16114" max="16123" width="0" style="44" hidden="1" customWidth="1"/>
    <col min="16124" max="16124" width="9.85546875" style="44" customWidth="1"/>
    <col min="16125" max="16125" width="14.7109375" style="44" customWidth="1"/>
    <col min="16126" max="16131" width="0" style="44" hidden="1" customWidth="1"/>
    <col min="16132" max="16384" width="8.85546875" style="44"/>
  </cols>
  <sheetData>
    <row r="1" spans="1:17" s="6" customFormat="1" ht="34.9" customHeight="1">
      <c r="A1" s="58" t="s">
        <v>25</v>
      </c>
      <c r="B1" s="58" t="s">
        <v>24</v>
      </c>
      <c r="C1" s="59" t="s">
        <v>1</v>
      </c>
      <c r="D1" s="60" t="s">
        <v>2</v>
      </c>
      <c r="E1" s="61" t="s">
        <v>3</v>
      </c>
      <c r="F1" s="4" t="s">
        <v>4</v>
      </c>
      <c r="G1" s="5" t="s">
        <v>5</v>
      </c>
      <c r="I1" s="7"/>
      <c r="P1" s="8"/>
      <c r="Q1" s="9"/>
    </row>
    <row r="2" spans="1:17" s="16" customFormat="1">
      <c r="A2" s="62"/>
      <c r="B2" s="63"/>
      <c r="C2" s="64"/>
      <c r="D2" s="65"/>
      <c r="E2" s="66"/>
      <c r="F2" s="14"/>
      <c r="G2" s="15"/>
      <c r="J2" s="17"/>
      <c r="O2" s="18"/>
      <c r="P2" s="19"/>
      <c r="Q2" s="20"/>
    </row>
    <row r="3" spans="1:17" s="16" customFormat="1">
      <c r="A3" s="62" t="s">
        <v>139</v>
      </c>
      <c r="B3" s="63"/>
      <c r="C3" s="67" t="s">
        <v>74</v>
      </c>
      <c r="D3" s="68"/>
      <c r="E3" s="69"/>
      <c r="F3" s="14"/>
      <c r="G3" s="15"/>
      <c r="P3" s="22"/>
      <c r="Q3" s="20"/>
    </row>
    <row r="4" spans="1:17" s="16" customFormat="1" ht="6.75" customHeight="1">
      <c r="A4" s="62"/>
      <c r="B4" s="63"/>
      <c r="C4" s="67"/>
      <c r="D4" s="68"/>
      <c r="E4" s="69"/>
      <c r="F4" s="23"/>
      <c r="G4" s="15"/>
      <c r="P4" s="22"/>
      <c r="Q4" s="20"/>
    </row>
    <row r="5" spans="1:17" s="16" customFormat="1" ht="16.899999999999999" customHeight="1">
      <c r="A5" s="62"/>
      <c r="B5" s="63"/>
      <c r="C5" s="67" t="s">
        <v>356</v>
      </c>
      <c r="D5" s="68"/>
      <c r="E5" s="69"/>
      <c r="F5" s="14"/>
      <c r="G5" s="15"/>
      <c r="P5" s="22"/>
      <c r="Q5" s="20"/>
    </row>
    <row r="6" spans="1:17" s="16" customFormat="1" ht="6.75" customHeight="1">
      <c r="A6" s="62"/>
      <c r="B6" s="63"/>
      <c r="C6" s="67"/>
      <c r="D6" s="68"/>
      <c r="E6" s="69"/>
      <c r="F6" s="23"/>
      <c r="G6" s="15"/>
      <c r="P6" s="22"/>
      <c r="Q6" s="20"/>
    </row>
    <row r="7" spans="1:17" s="16" customFormat="1" ht="43.5" customHeight="1">
      <c r="A7" s="62"/>
      <c r="B7" s="63"/>
      <c r="C7" s="70" t="s">
        <v>73</v>
      </c>
      <c r="D7" s="68"/>
      <c r="E7" s="69"/>
      <c r="F7" s="14"/>
      <c r="G7" s="15"/>
      <c r="P7" s="22"/>
      <c r="Q7" s="20"/>
    </row>
    <row r="8" spans="1:17" s="16" customFormat="1">
      <c r="A8" s="62"/>
      <c r="B8" s="63"/>
      <c r="C8" s="67"/>
      <c r="D8" s="68"/>
      <c r="E8" s="69"/>
      <c r="F8" s="24"/>
      <c r="G8" s="15"/>
      <c r="P8" s="22"/>
      <c r="Q8" s="20"/>
    </row>
    <row r="9" spans="1:17" s="25" customFormat="1">
      <c r="A9" s="71" t="s">
        <v>140</v>
      </c>
      <c r="B9" s="72"/>
      <c r="C9" s="64" t="s">
        <v>72</v>
      </c>
      <c r="D9" s="73" t="s">
        <v>346</v>
      </c>
      <c r="E9" s="74">
        <v>70</v>
      </c>
      <c r="F9" s="14"/>
      <c r="G9" s="15"/>
      <c r="P9" s="26"/>
      <c r="Q9" s="27"/>
    </row>
    <row r="10" spans="1:17" s="25" customFormat="1" ht="14.65" customHeight="1">
      <c r="A10" s="71"/>
      <c r="B10" s="72"/>
      <c r="C10" s="67"/>
      <c r="D10" s="73"/>
      <c r="E10" s="74"/>
      <c r="F10" s="23"/>
      <c r="G10" s="15"/>
      <c r="P10" s="26"/>
      <c r="Q10" s="27"/>
    </row>
    <row r="11" spans="1:17" s="25" customFormat="1" ht="28.5">
      <c r="A11" s="71" t="s">
        <v>205</v>
      </c>
      <c r="B11" s="72"/>
      <c r="C11" s="64" t="s">
        <v>351</v>
      </c>
      <c r="D11" s="68" t="s">
        <v>89</v>
      </c>
      <c r="E11" s="74">
        <v>115.675</v>
      </c>
      <c r="F11" s="14"/>
      <c r="G11" s="15"/>
      <c r="P11" s="26"/>
      <c r="Q11" s="27"/>
    </row>
    <row r="12" spans="1:17" s="25" customFormat="1" ht="13.15" customHeight="1">
      <c r="A12" s="71"/>
      <c r="B12" s="72"/>
      <c r="C12" s="67"/>
      <c r="D12" s="73"/>
      <c r="E12" s="74"/>
      <c r="F12" s="23"/>
      <c r="G12" s="15"/>
      <c r="P12" s="26"/>
      <c r="Q12" s="27"/>
    </row>
    <row r="13" spans="1:17" s="25" customFormat="1" ht="16.5" customHeight="1">
      <c r="A13" s="71"/>
      <c r="B13" s="72"/>
      <c r="C13" s="67"/>
      <c r="D13" s="73"/>
      <c r="E13" s="74"/>
      <c r="F13" s="23"/>
      <c r="G13" s="15"/>
      <c r="P13" s="26"/>
      <c r="Q13" s="27"/>
    </row>
    <row r="14" spans="1:17" s="16" customFormat="1">
      <c r="A14" s="62"/>
      <c r="B14" s="63"/>
      <c r="C14" s="67"/>
      <c r="D14" s="68"/>
      <c r="E14" s="69"/>
      <c r="F14" s="23"/>
      <c r="G14" s="15"/>
      <c r="J14" s="25"/>
      <c r="P14" s="22"/>
      <c r="Q14" s="20"/>
    </row>
    <row r="15" spans="1:17" s="16" customFormat="1">
      <c r="A15" s="62"/>
      <c r="B15" s="63"/>
      <c r="C15" s="64"/>
      <c r="D15" s="68"/>
      <c r="E15" s="69"/>
      <c r="F15" s="23"/>
      <c r="G15" s="15"/>
      <c r="J15" s="25"/>
      <c r="P15" s="22"/>
      <c r="Q15" s="20"/>
    </row>
    <row r="16" spans="1:17" s="16" customFormat="1">
      <c r="A16" s="62"/>
      <c r="B16" s="63"/>
      <c r="C16" s="75"/>
      <c r="D16" s="68"/>
      <c r="E16" s="69"/>
      <c r="F16" s="23"/>
      <c r="G16" s="15"/>
      <c r="J16" s="25"/>
      <c r="P16" s="22"/>
      <c r="Q16" s="20"/>
    </row>
    <row r="17" spans="1:17" s="34" customFormat="1" ht="27" customHeight="1">
      <c r="A17" s="76"/>
      <c r="B17" s="77"/>
      <c r="C17" s="78" t="s">
        <v>19</v>
      </c>
      <c r="D17" s="79"/>
      <c r="E17" s="79"/>
      <c r="F17" s="31"/>
      <c r="G17" s="32"/>
      <c r="H17" s="33"/>
      <c r="I17" s="16"/>
      <c r="J17" s="25"/>
      <c r="P17" s="22"/>
      <c r="Q17" s="35"/>
    </row>
    <row r="18" spans="1:17" s="16" customFormat="1">
      <c r="A18" s="62"/>
      <c r="B18" s="63"/>
      <c r="C18" s="64"/>
      <c r="D18" s="68"/>
      <c r="E18" s="69"/>
      <c r="F18" s="23"/>
      <c r="G18" s="15"/>
      <c r="J18" s="25"/>
      <c r="P18" s="22"/>
      <c r="Q18" s="20"/>
    </row>
    <row r="19" spans="1:17" s="16" customFormat="1">
      <c r="A19" s="62"/>
      <c r="B19" s="63"/>
      <c r="C19" s="67" t="s">
        <v>77</v>
      </c>
      <c r="D19" s="68"/>
      <c r="E19" s="69"/>
      <c r="F19" s="23"/>
      <c r="G19" s="15"/>
      <c r="J19" s="25"/>
      <c r="P19" s="22"/>
      <c r="Q19" s="20"/>
    </row>
    <row r="20" spans="1:17" s="16" customFormat="1">
      <c r="A20" s="62"/>
      <c r="B20" s="63"/>
      <c r="C20" s="67"/>
      <c r="D20" s="68"/>
      <c r="E20" s="69"/>
      <c r="F20" s="23"/>
      <c r="G20" s="15"/>
      <c r="J20" s="25"/>
      <c r="P20" s="22"/>
      <c r="Q20" s="20"/>
    </row>
    <row r="21" spans="1:17" s="16" customFormat="1">
      <c r="A21" s="62" t="s">
        <v>141</v>
      </c>
      <c r="B21" s="63"/>
      <c r="C21" s="80" t="s">
        <v>75</v>
      </c>
      <c r="D21" s="68"/>
      <c r="E21" s="69"/>
      <c r="F21" s="23"/>
      <c r="G21" s="15"/>
      <c r="J21" s="25"/>
      <c r="P21" s="22"/>
      <c r="Q21" s="20"/>
    </row>
    <row r="22" spans="1:17" s="16" customFormat="1" ht="6.75" customHeight="1">
      <c r="A22" s="62"/>
      <c r="B22" s="63"/>
      <c r="C22" s="67"/>
      <c r="D22" s="68"/>
      <c r="E22" s="69"/>
      <c r="F22" s="23"/>
      <c r="G22" s="15"/>
      <c r="J22" s="25"/>
      <c r="P22" s="22"/>
      <c r="Q22" s="20"/>
    </row>
    <row r="23" spans="1:17" s="16" customFormat="1" ht="57" customHeight="1">
      <c r="A23" s="62" t="s">
        <v>142</v>
      </c>
      <c r="B23" s="63"/>
      <c r="C23" s="64" t="s">
        <v>116</v>
      </c>
      <c r="D23" s="68" t="s">
        <v>17</v>
      </c>
      <c r="E23" s="69">
        <v>585</v>
      </c>
      <c r="F23" s="14"/>
      <c r="G23" s="15"/>
      <c r="J23" s="25"/>
      <c r="P23" s="22"/>
      <c r="Q23" s="20"/>
    </row>
    <row r="24" spans="1:17" s="16" customFormat="1" ht="6.75" customHeight="1">
      <c r="A24" s="62"/>
      <c r="B24" s="63"/>
      <c r="C24" s="67"/>
      <c r="D24" s="68"/>
      <c r="E24" s="69"/>
      <c r="F24" s="23"/>
      <c r="G24" s="15"/>
      <c r="J24" s="25"/>
      <c r="P24" s="22"/>
      <c r="Q24" s="20"/>
    </row>
    <row r="25" spans="1:17" s="16" customFormat="1" ht="28.5">
      <c r="A25" s="62" t="s">
        <v>144</v>
      </c>
      <c r="B25" s="63"/>
      <c r="C25" s="64" t="s">
        <v>84</v>
      </c>
      <c r="D25" s="68" t="s">
        <v>10</v>
      </c>
      <c r="E25" s="69">
        <v>1</v>
      </c>
      <c r="F25" s="23"/>
      <c r="G25" s="15"/>
      <c r="J25" s="25"/>
      <c r="P25" s="22"/>
      <c r="Q25" s="20"/>
    </row>
    <row r="26" spans="1:17" s="16" customFormat="1" ht="6.75" customHeight="1">
      <c r="A26" s="62"/>
      <c r="B26" s="63"/>
      <c r="C26" s="67"/>
      <c r="D26" s="68"/>
      <c r="E26" s="69"/>
      <c r="F26" s="23"/>
      <c r="G26" s="15"/>
      <c r="J26" s="25"/>
      <c r="P26" s="22"/>
      <c r="Q26" s="20"/>
    </row>
    <row r="27" spans="1:17" s="16" customFormat="1" ht="28.5">
      <c r="A27" s="62" t="s">
        <v>146</v>
      </c>
      <c r="B27" s="63"/>
      <c r="C27" s="64" t="s">
        <v>76</v>
      </c>
      <c r="D27" s="68" t="s">
        <v>21</v>
      </c>
      <c r="E27" s="69">
        <v>41</v>
      </c>
      <c r="F27" s="14"/>
      <c r="G27" s="15"/>
      <c r="J27" s="25"/>
      <c r="P27" s="22"/>
      <c r="Q27" s="20"/>
    </row>
    <row r="28" spans="1:17" s="16" customFormat="1" ht="6.75" customHeight="1">
      <c r="A28" s="62"/>
      <c r="B28" s="63"/>
      <c r="C28" s="67"/>
      <c r="D28" s="68"/>
      <c r="E28" s="69"/>
      <c r="F28" s="23"/>
      <c r="G28" s="15"/>
      <c r="J28" s="25"/>
      <c r="P28" s="22"/>
      <c r="Q28" s="20"/>
    </row>
    <row r="29" spans="1:17" s="16" customFormat="1">
      <c r="A29" s="62" t="s">
        <v>150</v>
      </c>
      <c r="B29" s="63"/>
      <c r="C29" s="80" t="s">
        <v>81</v>
      </c>
      <c r="D29" s="68"/>
      <c r="E29" s="69"/>
      <c r="F29" s="23"/>
      <c r="G29" s="15"/>
      <c r="J29" s="25"/>
      <c r="P29" s="22"/>
      <c r="Q29" s="20"/>
    </row>
    <row r="30" spans="1:17" s="16" customFormat="1" ht="6.75" customHeight="1">
      <c r="A30" s="62"/>
      <c r="B30" s="63"/>
      <c r="C30" s="67"/>
      <c r="D30" s="68"/>
      <c r="E30" s="69"/>
      <c r="F30" s="23"/>
      <c r="G30" s="15"/>
      <c r="J30" s="25"/>
      <c r="P30" s="22"/>
      <c r="Q30" s="20"/>
    </row>
    <row r="31" spans="1:17" s="16" customFormat="1" ht="31.9" customHeight="1">
      <c r="A31" s="62" t="s">
        <v>152</v>
      </c>
      <c r="B31" s="63"/>
      <c r="C31" s="64" t="s">
        <v>78</v>
      </c>
      <c r="D31" s="68"/>
      <c r="E31" s="69"/>
      <c r="F31" s="14"/>
      <c r="G31" s="15"/>
      <c r="J31" s="25"/>
      <c r="P31" s="22"/>
      <c r="Q31" s="20"/>
    </row>
    <row r="32" spans="1:17" s="16" customFormat="1" ht="6.75" customHeight="1">
      <c r="A32" s="62"/>
      <c r="B32" s="63"/>
      <c r="C32" s="67"/>
      <c r="D32" s="68"/>
      <c r="E32" s="69"/>
      <c r="F32" s="23"/>
      <c r="G32" s="15"/>
      <c r="J32" s="25"/>
      <c r="P32" s="22"/>
      <c r="Q32" s="20"/>
    </row>
    <row r="33" spans="1:17" s="16" customFormat="1">
      <c r="A33" s="62" t="s">
        <v>154</v>
      </c>
      <c r="B33" s="63"/>
      <c r="C33" s="64" t="s">
        <v>118</v>
      </c>
      <c r="D33" s="68" t="s">
        <v>17</v>
      </c>
      <c r="E33" s="69">
        <v>256.2</v>
      </c>
      <c r="F33" s="14"/>
      <c r="G33" s="15"/>
      <c r="J33" s="25"/>
      <c r="P33" s="22"/>
      <c r="Q33" s="20"/>
    </row>
    <row r="34" spans="1:17" s="16" customFormat="1" ht="6.75" customHeight="1">
      <c r="A34" s="62"/>
      <c r="B34" s="63"/>
      <c r="C34" s="67"/>
      <c r="D34" s="68"/>
      <c r="E34" s="69"/>
      <c r="F34" s="23"/>
      <c r="G34" s="15"/>
      <c r="J34" s="25"/>
      <c r="P34" s="22"/>
      <c r="Q34" s="20"/>
    </row>
    <row r="35" spans="1:17" s="16" customFormat="1">
      <c r="A35" s="62" t="s">
        <v>156</v>
      </c>
      <c r="B35" s="63"/>
      <c r="C35" s="64" t="s">
        <v>119</v>
      </c>
      <c r="D35" s="68" t="s">
        <v>17</v>
      </c>
      <c r="E35" s="69">
        <v>105</v>
      </c>
      <c r="F35" s="14"/>
      <c r="G35" s="15"/>
      <c r="J35" s="25"/>
      <c r="P35" s="22"/>
      <c r="Q35" s="20"/>
    </row>
    <row r="36" spans="1:17" s="16" customFormat="1" ht="6.75" customHeight="1">
      <c r="A36" s="62"/>
      <c r="B36" s="63"/>
      <c r="C36" s="67"/>
      <c r="D36" s="68"/>
      <c r="E36" s="69"/>
      <c r="F36" s="23"/>
      <c r="G36" s="15"/>
      <c r="J36" s="25"/>
      <c r="P36" s="22"/>
      <c r="Q36" s="20"/>
    </row>
    <row r="37" spans="1:17" s="16" customFormat="1" ht="28.5">
      <c r="A37" s="62" t="s">
        <v>233</v>
      </c>
      <c r="B37" s="63"/>
      <c r="C37" s="64" t="s">
        <v>117</v>
      </c>
      <c r="D37" s="68" t="s">
        <v>17</v>
      </c>
      <c r="E37" s="69">
        <v>492</v>
      </c>
      <c r="F37" s="14"/>
      <c r="G37" s="15"/>
      <c r="J37" s="25"/>
      <c r="P37" s="22"/>
      <c r="Q37" s="20"/>
    </row>
    <row r="38" spans="1:17" s="16" customFormat="1" ht="6.75" customHeight="1">
      <c r="A38" s="62"/>
      <c r="B38" s="63"/>
      <c r="C38" s="67"/>
      <c r="D38" s="68"/>
      <c r="E38" s="69"/>
      <c r="F38" s="23"/>
      <c r="G38" s="15"/>
      <c r="J38" s="25"/>
      <c r="P38" s="22"/>
      <c r="Q38" s="20"/>
    </row>
    <row r="39" spans="1:17" s="16" customFormat="1">
      <c r="A39" s="62" t="s">
        <v>158</v>
      </c>
      <c r="B39" s="63"/>
      <c r="C39" s="80" t="s">
        <v>82</v>
      </c>
      <c r="D39" s="68"/>
      <c r="E39" s="69"/>
      <c r="F39" s="23"/>
      <c r="G39" s="15"/>
      <c r="J39" s="25"/>
      <c r="P39" s="22"/>
      <c r="Q39" s="20"/>
    </row>
    <row r="40" spans="1:17" s="16" customFormat="1" ht="6.75" customHeight="1">
      <c r="A40" s="62"/>
      <c r="B40" s="63"/>
      <c r="C40" s="67"/>
      <c r="D40" s="68"/>
      <c r="E40" s="69"/>
      <c r="F40" s="23"/>
      <c r="G40" s="15"/>
      <c r="J40" s="25"/>
      <c r="P40" s="22"/>
      <c r="Q40" s="20"/>
    </row>
    <row r="41" spans="1:17" s="16" customFormat="1" ht="30.6" customHeight="1">
      <c r="A41" s="62" t="s">
        <v>160</v>
      </c>
      <c r="B41" s="63"/>
      <c r="C41" s="64" t="s">
        <v>83</v>
      </c>
      <c r="D41" s="68" t="s">
        <v>22</v>
      </c>
      <c r="E41" s="69">
        <v>1</v>
      </c>
      <c r="F41" s="23"/>
      <c r="G41" s="15"/>
      <c r="J41" s="25"/>
      <c r="P41" s="22"/>
      <c r="Q41" s="20"/>
    </row>
    <row r="42" spans="1:17" s="16" customFormat="1" ht="6.75" customHeight="1">
      <c r="A42" s="62"/>
      <c r="B42" s="63"/>
      <c r="C42" s="67"/>
      <c r="D42" s="68"/>
      <c r="E42" s="69"/>
      <c r="F42" s="23"/>
      <c r="G42" s="15"/>
      <c r="J42" s="25"/>
      <c r="P42" s="22"/>
      <c r="Q42" s="20"/>
    </row>
    <row r="43" spans="1:17" s="16" customFormat="1">
      <c r="A43" s="62" t="s">
        <v>165</v>
      </c>
      <c r="B43" s="63"/>
      <c r="C43" s="80" t="s">
        <v>85</v>
      </c>
      <c r="D43" s="68"/>
      <c r="E43" s="69"/>
      <c r="F43" s="23"/>
      <c r="G43" s="15"/>
      <c r="J43" s="25"/>
      <c r="P43" s="22"/>
      <c r="Q43" s="20"/>
    </row>
    <row r="44" spans="1:17" s="16" customFormat="1" ht="6.75" customHeight="1">
      <c r="A44" s="62"/>
      <c r="B44" s="63"/>
      <c r="C44" s="67"/>
      <c r="D44" s="68"/>
      <c r="E44" s="69"/>
      <c r="F44" s="23"/>
      <c r="G44" s="15"/>
      <c r="J44" s="25"/>
      <c r="P44" s="22"/>
      <c r="Q44" s="20"/>
    </row>
    <row r="45" spans="1:17" s="16" customFormat="1" ht="28.5">
      <c r="A45" s="62" t="s">
        <v>166</v>
      </c>
      <c r="B45" s="63"/>
      <c r="C45" s="64" t="s">
        <v>349</v>
      </c>
      <c r="D45" s="68" t="s">
        <v>89</v>
      </c>
      <c r="E45" s="69">
        <v>144.67444992</v>
      </c>
      <c r="F45" s="14"/>
      <c r="G45" s="15"/>
      <c r="J45" s="25"/>
      <c r="P45" s="22"/>
      <c r="Q45" s="20"/>
    </row>
    <row r="46" spans="1:17" s="16" customFormat="1" ht="11.65" customHeight="1">
      <c r="A46" s="62"/>
      <c r="B46" s="63"/>
      <c r="C46" s="67"/>
      <c r="D46" s="68"/>
      <c r="E46" s="69"/>
      <c r="F46" s="23"/>
      <c r="G46" s="15"/>
      <c r="J46" s="25"/>
      <c r="P46" s="22"/>
      <c r="Q46" s="20"/>
    </row>
    <row r="47" spans="1:17" s="16" customFormat="1">
      <c r="A47" s="62" t="s">
        <v>168</v>
      </c>
      <c r="B47" s="63"/>
      <c r="C47" s="64" t="s">
        <v>79</v>
      </c>
      <c r="D47" s="68" t="s">
        <v>89</v>
      </c>
      <c r="E47" s="69">
        <v>3.2402462399999994</v>
      </c>
      <c r="F47" s="14"/>
      <c r="G47" s="15"/>
      <c r="J47" s="25"/>
      <c r="P47" s="22"/>
      <c r="Q47" s="20"/>
    </row>
    <row r="48" spans="1:17" s="16" customFormat="1" ht="12" customHeight="1">
      <c r="A48" s="62"/>
      <c r="B48" s="63"/>
      <c r="C48" s="67"/>
      <c r="D48" s="68"/>
      <c r="E48" s="69"/>
      <c r="F48" s="23"/>
      <c r="G48" s="15"/>
      <c r="J48" s="25"/>
      <c r="P48" s="22"/>
      <c r="Q48" s="20"/>
    </row>
    <row r="49" spans="1:17" s="16" customFormat="1">
      <c r="A49" s="62" t="s">
        <v>170</v>
      </c>
      <c r="B49" s="63"/>
      <c r="C49" s="64" t="s">
        <v>80</v>
      </c>
      <c r="D49" s="68" t="s">
        <v>89</v>
      </c>
      <c r="E49" s="69">
        <v>53.205634943999996</v>
      </c>
      <c r="F49" s="23"/>
      <c r="G49" s="15"/>
      <c r="J49" s="25"/>
      <c r="P49" s="22"/>
      <c r="Q49" s="20"/>
    </row>
    <row r="50" spans="1:17" s="16" customFormat="1" ht="20.65" customHeight="1">
      <c r="A50" s="62"/>
      <c r="B50" s="63"/>
      <c r="C50" s="67"/>
      <c r="D50" s="68"/>
      <c r="E50" s="69"/>
      <c r="F50" s="23"/>
      <c r="G50" s="15"/>
      <c r="J50" s="25"/>
      <c r="P50" s="22"/>
      <c r="Q50" s="20"/>
    </row>
    <row r="51" spans="1:17" s="16" customFormat="1" ht="20.65" customHeight="1">
      <c r="A51" s="62"/>
      <c r="B51" s="63"/>
      <c r="C51" s="67"/>
      <c r="D51" s="68"/>
      <c r="E51" s="69"/>
      <c r="F51" s="23"/>
      <c r="G51" s="15"/>
      <c r="J51" s="25"/>
      <c r="P51" s="22"/>
      <c r="Q51" s="20"/>
    </row>
    <row r="52" spans="1:17" s="16" customFormat="1" ht="19.899999999999999" customHeight="1">
      <c r="A52" s="62"/>
      <c r="B52" s="63"/>
      <c r="C52" s="67"/>
      <c r="D52" s="68"/>
      <c r="E52" s="69"/>
      <c r="F52" s="23"/>
      <c r="G52" s="15"/>
      <c r="J52" s="25"/>
      <c r="P52" s="22"/>
      <c r="Q52" s="20"/>
    </row>
    <row r="53" spans="1:17" s="16" customFormat="1" ht="14.45" customHeight="1">
      <c r="A53" s="62"/>
      <c r="B53" s="63"/>
      <c r="C53" s="67"/>
      <c r="D53" s="68"/>
      <c r="E53" s="74"/>
      <c r="F53" s="23"/>
      <c r="G53" s="15"/>
      <c r="J53" s="25"/>
      <c r="P53" s="22"/>
      <c r="Q53" s="20"/>
    </row>
    <row r="54" spans="1:17" s="34" customFormat="1" ht="27" customHeight="1">
      <c r="A54" s="76"/>
      <c r="B54" s="77"/>
      <c r="C54" s="81" t="s">
        <v>19</v>
      </c>
      <c r="D54" s="82"/>
      <c r="E54" s="82"/>
      <c r="F54" s="36"/>
      <c r="G54" s="32"/>
      <c r="I54" s="16"/>
      <c r="J54" s="25"/>
      <c r="P54" s="22"/>
      <c r="Q54" s="35"/>
    </row>
    <row r="55" spans="1:17" s="16" customFormat="1">
      <c r="A55" s="62"/>
      <c r="B55" s="63"/>
      <c r="C55" s="83"/>
      <c r="D55" s="84"/>
      <c r="E55" s="85"/>
      <c r="F55" s="23"/>
      <c r="G55" s="37"/>
      <c r="J55" s="25"/>
      <c r="P55" s="22"/>
      <c r="Q55" s="20"/>
    </row>
    <row r="56" spans="1:17" s="16" customFormat="1">
      <c r="A56" s="62"/>
      <c r="B56" s="63"/>
      <c r="C56" s="67" t="s">
        <v>15</v>
      </c>
      <c r="D56" s="68"/>
      <c r="E56" s="69"/>
      <c r="F56" s="23"/>
      <c r="G56" s="15"/>
      <c r="J56" s="25"/>
      <c r="P56" s="22"/>
      <c r="Q56" s="20"/>
    </row>
    <row r="57" spans="1:17" s="16" customFormat="1">
      <c r="A57" s="62"/>
      <c r="B57" s="63"/>
      <c r="C57" s="67"/>
      <c r="D57" s="68"/>
      <c r="E57" s="69"/>
      <c r="F57" s="23"/>
      <c r="G57" s="15"/>
      <c r="J57" s="25"/>
      <c r="P57" s="22"/>
      <c r="Q57" s="20"/>
    </row>
    <row r="58" spans="1:17" s="16" customFormat="1">
      <c r="A58" s="62"/>
      <c r="B58" s="63"/>
      <c r="C58" s="67" t="str">
        <f>C3</f>
        <v>SECTION 2: PILING WORKS</v>
      </c>
      <c r="D58" s="68"/>
      <c r="E58" s="69"/>
      <c r="F58" s="23"/>
      <c r="G58" s="15"/>
      <c r="J58" s="25"/>
      <c r="P58" s="22"/>
      <c r="Q58" s="20"/>
    </row>
    <row r="59" spans="1:17" s="16" customFormat="1">
      <c r="A59" s="62"/>
      <c r="B59" s="63"/>
      <c r="C59" s="80"/>
      <c r="D59" s="68"/>
      <c r="E59" s="69"/>
      <c r="F59" s="23"/>
      <c r="G59" s="15"/>
      <c r="J59" s="25"/>
      <c r="P59" s="22"/>
      <c r="Q59" s="20"/>
    </row>
    <row r="60" spans="1:17" s="16" customFormat="1">
      <c r="A60" s="62"/>
      <c r="B60" s="63"/>
      <c r="C60" s="67" t="str">
        <f>C5</f>
        <v>BILL NO 1: DEMOLITIONS</v>
      </c>
      <c r="D60" s="68"/>
      <c r="E60" s="69"/>
      <c r="F60" s="23"/>
      <c r="G60" s="15"/>
      <c r="J60" s="25"/>
      <c r="P60" s="22"/>
      <c r="Q60" s="20"/>
    </row>
    <row r="61" spans="1:17" s="16" customFormat="1">
      <c r="A61" s="62"/>
      <c r="B61" s="63"/>
      <c r="C61" s="80"/>
      <c r="D61" s="68"/>
      <c r="E61" s="69"/>
      <c r="F61" s="23"/>
      <c r="G61" s="15"/>
      <c r="J61" s="25"/>
      <c r="P61" s="22"/>
      <c r="Q61" s="20"/>
    </row>
    <row r="62" spans="1:17" s="16" customFormat="1">
      <c r="A62" s="62"/>
      <c r="B62" s="63"/>
      <c r="C62" s="67" t="str">
        <f>C19</f>
        <v>BILL NO 2: PILE INSTALLATION</v>
      </c>
      <c r="D62" s="68"/>
      <c r="E62" s="69"/>
      <c r="F62" s="23"/>
      <c r="G62" s="15"/>
      <c r="H62" s="38"/>
      <c r="J62" s="25"/>
      <c r="P62" s="22"/>
      <c r="Q62" s="20"/>
    </row>
    <row r="63" spans="1:17" s="16" customFormat="1">
      <c r="A63" s="62"/>
      <c r="B63" s="63"/>
      <c r="C63" s="86"/>
      <c r="D63" s="68"/>
      <c r="E63" s="69"/>
      <c r="F63" s="23"/>
      <c r="G63" s="15"/>
      <c r="J63" s="25"/>
      <c r="P63" s="22"/>
      <c r="Q63" s="20"/>
    </row>
    <row r="64" spans="1:17" s="16" customFormat="1">
      <c r="A64" s="62"/>
      <c r="B64" s="63"/>
      <c r="C64" s="67"/>
      <c r="D64" s="68"/>
      <c r="E64" s="69"/>
      <c r="F64" s="23"/>
      <c r="G64" s="15"/>
      <c r="J64" s="25"/>
      <c r="P64" s="22"/>
      <c r="Q64" s="20"/>
    </row>
    <row r="65" spans="1:17" s="16" customFormat="1">
      <c r="A65" s="62"/>
      <c r="B65" s="63"/>
      <c r="C65" s="75"/>
      <c r="D65" s="68"/>
      <c r="E65" s="69"/>
      <c r="F65" s="23"/>
      <c r="G65" s="15"/>
      <c r="J65" s="25"/>
      <c r="P65" s="22"/>
      <c r="Q65" s="20"/>
    </row>
    <row r="66" spans="1:17" s="16" customFormat="1">
      <c r="A66" s="62"/>
      <c r="B66" s="63"/>
      <c r="C66" s="87"/>
      <c r="D66" s="68"/>
      <c r="E66" s="69"/>
      <c r="F66" s="23"/>
      <c r="G66" s="15"/>
      <c r="J66" s="25"/>
      <c r="P66" s="22"/>
      <c r="Q66" s="20"/>
    </row>
    <row r="67" spans="1:17" s="16" customFormat="1">
      <c r="A67" s="62"/>
      <c r="B67" s="63"/>
      <c r="C67" s="87"/>
      <c r="D67" s="68"/>
      <c r="E67" s="69"/>
      <c r="F67" s="23"/>
      <c r="G67" s="15"/>
      <c r="J67" s="25"/>
      <c r="P67" s="22"/>
      <c r="Q67" s="20"/>
    </row>
    <row r="68" spans="1:17" s="16" customFormat="1">
      <c r="A68" s="62"/>
      <c r="B68" s="63"/>
      <c r="C68" s="87"/>
      <c r="D68" s="68"/>
      <c r="E68" s="69"/>
      <c r="F68" s="23"/>
      <c r="G68" s="15"/>
      <c r="J68" s="25"/>
      <c r="P68" s="22"/>
      <c r="Q68" s="20"/>
    </row>
    <row r="69" spans="1:17" s="16" customFormat="1">
      <c r="A69" s="62"/>
      <c r="B69" s="63"/>
      <c r="C69" s="87"/>
      <c r="D69" s="68"/>
      <c r="E69" s="69"/>
      <c r="F69" s="23"/>
      <c r="G69" s="15"/>
      <c r="J69" s="25"/>
      <c r="P69" s="22"/>
      <c r="Q69" s="20"/>
    </row>
    <row r="70" spans="1:17" s="16" customFormat="1">
      <c r="A70" s="62"/>
      <c r="B70" s="63"/>
      <c r="C70" s="87"/>
      <c r="D70" s="68"/>
      <c r="E70" s="69"/>
      <c r="F70" s="23"/>
      <c r="G70" s="15"/>
      <c r="J70" s="25"/>
      <c r="P70" s="22"/>
      <c r="Q70" s="20"/>
    </row>
    <row r="71" spans="1:17" s="16" customFormat="1">
      <c r="A71" s="62"/>
      <c r="B71" s="63"/>
      <c r="C71" s="75"/>
      <c r="D71" s="68"/>
      <c r="E71" s="69"/>
      <c r="F71" s="23"/>
      <c r="G71" s="15"/>
      <c r="J71" s="25"/>
      <c r="P71" s="22"/>
      <c r="Q71" s="20"/>
    </row>
    <row r="72" spans="1:17" s="16" customFormat="1">
      <c r="A72" s="62"/>
      <c r="B72" s="63"/>
      <c r="C72" s="75"/>
      <c r="D72" s="68"/>
      <c r="E72" s="69"/>
      <c r="F72" s="23"/>
      <c r="G72" s="15"/>
      <c r="J72" s="25"/>
      <c r="P72" s="22"/>
      <c r="Q72" s="20"/>
    </row>
    <row r="73" spans="1:17" s="16" customFormat="1">
      <c r="A73" s="62"/>
      <c r="B73" s="63"/>
      <c r="C73" s="75"/>
      <c r="D73" s="68"/>
      <c r="E73" s="69"/>
      <c r="F73" s="23"/>
      <c r="G73" s="15"/>
      <c r="J73" s="25"/>
      <c r="P73" s="22"/>
      <c r="Q73" s="20"/>
    </row>
    <row r="74" spans="1:17" s="16" customFormat="1">
      <c r="A74" s="62"/>
      <c r="B74" s="63"/>
      <c r="C74" s="75"/>
      <c r="D74" s="68"/>
      <c r="E74" s="69"/>
      <c r="F74" s="23"/>
      <c r="G74" s="15"/>
      <c r="J74" s="25"/>
      <c r="P74" s="22"/>
      <c r="Q74" s="20"/>
    </row>
    <row r="75" spans="1:17" s="16" customFormat="1">
      <c r="A75" s="62"/>
      <c r="B75" s="63"/>
      <c r="C75" s="75"/>
      <c r="D75" s="68"/>
      <c r="E75" s="69"/>
      <c r="F75" s="23"/>
      <c r="G75" s="15"/>
      <c r="J75" s="25"/>
      <c r="P75" s="22"/>
      <c r="Q75" s="20"/>
    </row>
    <row r="76" spans="1:17" s="16" customFormat="1">
      <c r="A76" s="62"/>
      <c r="B76" s="63"/>
      <c r="C76" s="75"/>
      <c r="D76" s="68"/>
      <c r="E76" s="69"/>
      <c r="F76" s="23"/>
      <c r="G76" s="15"/>
      <c r="J76" s="25"/>
      <c r="P76" s="22"/>
      <c r="Q76" s="20"/>
    </row>
    <row r="77" spans="1:17" s="16" customFormat="1">
      <c r="A77" s="62"/>
      <c r="B77" s="63"/>
      <c r="C77" s="75"/>
      <c r="D77" s="68"/>
      <c r="E77" s="69"/>
      <c r="F77" s="23"/>
      <c r="G77" s="15"/>
      <c r="J77" s="25"/>
      <c r="P77" s="22"/>
      <c r="Q77" s="20"/>
    </row>
    <row r="78" spans="1:17" s="16" customFormat="1">
      <c r="A78" s="62"/>
      <c r="B78" s="63"/>
      <c r="C78" s="75"/>
      <c r="D78" s="68"/>
      <c r="E78" s="69"/>
      <c r="F78" s="23"/>
      <c r="G78" s="15"/>
      <c r="J78" s="25"/>
      <c r="P78" s="22"/>
      <c r="Q78" s="20"/>
    </row>
    <row r="79" spans="1:17" s="16" customFormat="1">
      <c r="A79" s="62"/>
      <c r="B79" s="63"/>
      <c r="C79" s="75"/>
      <c r="D79" s="68"/>
      <c r="E79" s="69"/>
      <c r="F79" s="23"/>
      <c r="G79" s="15"/>
      <c r="J79" s="25"/>
      <c r="P79" s="22"/>
      <c r="Q79" s="20"/>
    </row>
    <row r="80" spans="1:17" s="16" customFormat="1">
      <c r="A80" s="62"/>
      <c r="B80" s="63"/>
      <c r="C80" s="75"/>
      <c r="D80" s="68"/>
      <c r="E80" s="69"/>
      <c r="F80" s="23"/>
      <c r="G80" s="15"/>
      <c r="J80" s="25"/>
      <c r="P80" s="22"/>
      <c r="Q80" s="20"/>
    </row>
    <row r="81" spans="1:17" s="16" customFormat="1">
      <c r="A81" s="62"/>
      <c r="B81" s="63"/>
      <c r="C81" s="75"/>
      <c r="D81" s="68"/>
      <c r="E81" s="69"/>
      <c r="F81" s="23"/>
      <c r="G81" s="15"/>
      <c r="J81" s="25"/>
      <c r="P81" s="22"/>
      <c r="Q81" s="20"/>
    </row>
    <row r="82" spans="1:17" s="16" customFormat="1">
      <c r="A82" s="62"/>
      <c r="B82" s="63"/>
      <c r="C82" s="75"/>
      <c r="D82" s="68"/>
      <c r="E82" s="69"/>
      <c r="F82" s="23"/>
      <c r="G82" s="15"/>
      <c r="J82" s="25"/>
      <c r="P82" s="22"/>
      <c r="Q82" s="20"/>
    </row>
    <row r="83" spans="1:17" s="16" customFormat="1">
      <c r="A83" s="62"/>
      <c r="B83" s="63"/>
      <c r="C83" s="75"/>
      <c r="D83" s="68"/>
      <c r="E83" s="69"/>
      <c r="F83" s="23"/>
      <c r="G83" s="15"/>
      <c r="J83" s="25"/>
      <c r="P83" s="22"/>
      <c r="Q83" s="20"/>
    </row>
    <row r="84" spans="1:17" s="16" customFormat="1">
      <c r="A84" s="62"/>
      <c r="B84" s="63"/>
      <c r="C84" s="75"/>
      <c r="D84" s="68"/>
      <c r="E84" s="69"/>
      <c r="F84" s="23"/>
      <c r="G84" s="15"/>
      <c r="J84" s="25"/>
      <c r="P84" s="22"/>
      <c r="Q84" s="20"/>
    </row>
    <row r="85" spans="1:17" s="16" customFormat="1">
      <c r="A85" s="62"/>
      <c r="B85" s="63"/>
      <c r="C85" s="75"/>
      <c r="D85" s="68"/>
      <c r="E85" s="69"/>
      <c r="F85" s="23"/>
      <c r="G85" s="15"/>
      <c r="J85" s="25"/>
      <c r="P85" s="22"/>
      <c r="Q85" s="20"/>
    </row>
    <row r="86" spans="1:17" s="16" customFormat="1">
      <c r="A86" s="62"/>
      <c r="B86" s="63"/>
      <c r="C86" s="75"/>
      <c r="D86" s="68"/>
      <c r="E86" s="69"/>
      <c r="F86" s="23"/>
      <c r="G86" s="15"/>
      <c r="J86" s="25"/>
      <c r="P86" s="22"/>
      <c r="Q86" s="20"/>
    </row>
    <row r="87" spans="1:17" s="16" customFormat="1">
      <c r="A87" s="62"/>
      <c r="B87" s="63"/>
      <c r="C87" s="75"/>
      <c r="D87" s="68"/>
      <c r="E87" s="69"/>
      <c r="F87" s="23"/>
      <c r="G87" s="15"/>
      <c r="J87" s="25"/>
      <c r="P87" s="22"/>
      <c r="Q87" s="20"/>
    </row>
    <row r="88" spans="1:17" s="16" customFormat="1">
      <c r="A88" s="62"/>
      <c r="B88" s="63"/>
      <c r="C88" s="75"/>
      <c r="D88" s="68"/>
      <c r="E88" s="69"/>
      <c r="F88" s="23"/>
      <c r="G88" s="15"/>
      <c r="J88" s="25"/>
      <c r="P88" s="22"/>
      <c r="Q88" s="20"/>
    </row>
    <row r="89" spans="1:17" s="16" customFormat="1">
      <c r="A89" s="62"/>
      <c r="B89" s="63"/>
      <c r="C89" s="75"/>
      <c r="D89" s="68"/>
      <c r="E89" s="69"/>
      <c r="F89" s="23"/>
      <c r="G89" s="15"/>
      <c r="J89" s="25"/>
      <c r="P89" s="22"/>
      <c r="Q89" s="20"/>
    </row>
    <row r="90" spans="1:17" s="16" customFormat="1">
      <c r="A90" s="62"/>
      <c r="B90" s="63"/>
      <c r="C90" s="75"/>
      <c r="D90" s="68"/>
      <c r="E90" s="69"/>
      <c r="F90" s="23"/>
      <c r="G90" s="15"/>
      <c r="J90" s="25"/>
      <c r="P90" s="22"/>
      <c r="Q90" s="20"/>
    </row>
    <row r="91" spans="1:17" s="16" customFormat="1">
      <c r="A91" s="62"/>
      <c r="B91" s="63"/>
      <c r="C91" s="75"/>
      <c r="D91" s="68"/>
      <c r="E91" s="69"/>
      <c r="F91" s="23"/>
      <c r="G91" s="15"/>
      <c r="J91" s="25"/>
      <c r="P91" s="22"/>
      <c r="Q91" s="20"/>
    </row>
    <row r="92" spans="1:17" s="16" customFormat="1">
      <c r="A92" s="62"/>
      <c r="B92" s="63"/>
      <c r="C92" s="75"/>
      <c r="D92" s="68"/>
      <c r="E92" s="69"/>
      <c r="F92" s="23"/>
      <c r="G92" s="15"/>
      <c r="J92" s="25"/>
      <c r="P92" s="22"/>
      <c r="Q92" s="20"/>
    </row>
    <row r="93" spans="1:17" s="16" customFormat="1">
      <c r="A93" s="62"/>
      <c r="B93" s="63"/>
      <c r="C93" s="75"/>
      <c r="D93" s="68"/>
      <c r="E93" s="69"/>
      <c r="F93" s="23"/>
      <c r="G93" s="15"/>
      <c r="J93" s="25"/>
      <c r="P93" s="22"/>
      <c r="Q93" s="20"/>
    </row>
    <row r="94" spans="1:17" s="16" customFormat="1">
      <c r="A94" s="62"/>
      <c r="B94" s="63"/>
      <c r="C94" s="75"/>
      <c r="D94" s="68"/>
      <c r="E94" s="69"/>
      <c r="F94" s="23"/>
      <c r="G94" s="15"/>
      <c r="J94" s="25"/>
      <c r="P94" s="22"/>
      <c r="Q94" s="20"/>
    </row>
    <row r="95" spans="1:17" s="16" customFormat="1">
      <c r="A95" s="62"/>
      <c r="B95" s="63"/>
      <c r="C95" s="75"/>
      <c r="D95" s="68"/>
      <c r="E95" s="69"/>
      <c r="F95" s="23"/>
      <c r="G95" s="15"/>
      <c r="J95" s="25"/>
      <c r="P95" s="22"/>
      <c r="Q95" s="20"/>
    </row>
    <row r="96" spans="1:17" s="16" customFormat="1">
      <c r="A96" s="62"/>
      <c r="B96" s="63"/>
      <c r="C96" s="75"/>
      <c r="D96" s="68"/>
      <c r="E96" s="69"/>
      <c r="F96" s="23"/>
      <c r="G96" s="15"/>
      <c r="J96" s="25"/>
      <c r="P96" s="22"/>
      <c r="Q96" s="20"/>
    </row>
    <row r="97" spans="1:17" s="16" customFormat="1">
      <c r="A97" s="62"/>
      <c r="B97" s="63"/>
      <c r="C97" s="75"/>
      <c r="D97" s="68"/>
      <c r="E97" s="69"/>
      <c r="F97" s="23"/>
      <c r="G97" s="15"/>
      <c r="J97" s="25"/>
      <c r="P97" s="22"/>
      <c r="Q97" s="20"/>
    </row>
    <row r="98" spans="1:17" s="16" customFormat="1">
      <c r="A98" s="62"/>
      <c r="B98" s="63"/>
      <c r="C98" s="75"/>
      <c r="D98" s="68"/>
      <c r="E98" s="69"/>
      <c r="F98" s="23"/>
      <c r="G98" s="15"/>
      <c r="J98" s="25"/>
      <c r="P98" s="22"/>
      <c r="Q98" s="20"/>
    </row>
    <row r="99" spans="1:17" s="16" customFormat="1">
      <c r="A99" s="62"/>
      <c r="B99" s="63"/>
      <c r="C99" s="75"/>
      <c r="D99" s="68"/>
      <c r="E99" s="69"/>
      <c r="F99" s="23"/>
      <c r="G99" s="15"/>
      <c r="J99" s="25"/>
      <c r="P99" s="22"/>
      <c r="Q99" s="20"/>
    </row>
    <row r="100" spans="1:17" s="16" customFormat="1">
      <c r="A100" s="62"/>
      <c r="B100" s="63"/>
      <c r="C100" s="75"/>
      <c r="D100" s="68"/>
      <c r="E100" s="69"/>
      <c r="F100" s="23"/>
      <c r="G100" s="15"/>
      <c r="J100" s="25"/>
      <c r="P100" s="22"/>
      <c r="Q100" s="20"/>
    </row>
    <row r="101" spans="1:17" s="16" customFormat="1">
      <c r="A101" s="62"/>
      <c r="B101" s="63"/>
      <c r="C101" s="75"/>
      <c r="D101" s="68"/>
      <c r="E101" s="69"/>
      <c r="F101" s="23"/>
      <c r="G101" s="15"/>
      <c r="J101" s="25"/>
      <c r="P101" s="22"/>
      <c r="Q101" s="20"/>
    </row>
    <row r="102" spans="1:17" s="16" customFormat="1">
      <c r="A102" s="62"/>
      <c r="B102" s="63"/>
      <c r="C102" s="75"/>
      <c r="D102" s="68"/>
      <c r="E102" s="69"/>
      <c r="F102" s="23"/>
      <c r="G102" s="15"/>
      <c r="J102" s="25"/>
      <c r="P102" s="22"/>
      <c r="Q102" s="20"/>
    </row>
    <row r="103" spans="1:17" s="16" customFormat="1">
      <c r="A103" s="62"/>
      <c r="B103" s="63"/>
      <c r="C103" s="75"/>
      <c r="D103" s="68"/>
      <c r="E103" s="69"/>
      <c r="F103" s="23"/>
      <c r="G103" s="15"/>
      <c r="J103" s="25"/>
      <c r="P103" s="22"/>
      <c r="Q103" s="20"/>
    </row>
    <row r="104" spans="1:17" s="16" customFormat="1">
      <c r="A104" s="62"/>
      <c r="B104" s="63"/>
      <c r="C104" s="75"/>
      <c r="D104" s="68"/>
      <c r="E104" s="69"/>
      <c r="F104" s="23"/>
      <c r="G104" s="15"/>
      <c r="J104" s="25"/>
      <c r="P104" s="22"/>
      <c r="Q104" s="20"/>
    </row>
    <row r="105" spans="1:17" s="16" customFormat="1">
      <c r="A105" s="62"/>
      <c r="B105" s="63"/>
      <c r="C105" s="75"/>
      <c r="D105" s="68"/>
      <c r="E105" s="69"/>
      <c r="F105" s="23"/>
      <c r="G105" s="15"/>
      <c r="J105" s="25"/>
      <c r="P105" s="22"/>
      <c r="Q105" s="20"/>
    </row>
    <row r="106" spans="1:17" s="16" customFormat="1">
      <c r="A106" s="62"/>
      <c r="B106" s="63"/>
      <c r="C106" s="75"/>
      <c r="D106" s="68"/>
      <c r="E106" s="69"/>
      <c r="F106" s="23"/>
      <c r="G106" s="15"/>
      <c r="J106" s="25"/>
      <c r="P106" s="22"/>
      <c r="Q106" s="20"/>
    </row>
    <row r="107" spans="1:17" s="34" customFormat="1" ht="27" customHeight="1">
      <c r="A107" s="76"/>
      <c r="B107" s="77"/>
      <c r="C107" s="81" t="s">
        <v>16</v>
      </c>
      <c r="D107" s="82"/>
      <c r="E107" s="82"/>
      <c r="F107" s="36"/>
      <c r="G107" s="32"/>
      <c r="I107" s="16"/>
      <c r="J107" s="25"/>
      <c r="P107" s="22"/>
      <c r="Q107" s="35"/>
    </row>
    <row r="108" spans="1:17" s="16" customFormat="1">
      <c r="A108" s="62"/>
      <c r="B108" s="63"/>
      <c r="C108" s="64"/>
      <c r="D108" s="68"/>
      <c r="E108" s="69"/>
      <c r="F108" s="23"/>
      <c r="G108" s="15"/>
      <c r="J108" s="25"/>
      <c r="P108" s="22"/>
      <c r="Q108" s="20"/>
    </row>
    <row r="109" spans="1:17" s="16" customFormat="1">
      <c r="A109" s="62"/>
      <c r="B109" s="63"/>
      <c r="C109" s="67" t="s">
        <v>86</v>
      </c>
      <c r="D109" s="68"/>
      <c r="E109" s="69"/>
      <c r="F109" s="23"/>
      <c r="G109" s="15"/>
      <c r="I109" s="39"/>
      <c r="J109" s="25"/>
      <c r="P109" s="22"/>
      <c r="Q109" s="20"/>
    </row>
    <row r="110" spans="1:17" s="16" customFormat="1" ht="13.15" customHeight="1">
      <c r="A110" s="62"/>
      <c r="B110" s="63"/>
      <c r="C110" s="64"/>
      <c r="D110" s="68"/>
      <c r="E110" s="69"/>
      <c r="F110" s="23"/>
      <c r="G110" s="15"/>
      <c r="J110" s="25"/>
      <c r="P110" s="22"/>
      <c r="Q110" s="20"/>
    </row>
    <row r="111" spans="1:17" s="16" customFormat="1">
      <c r="A111" s="62" t="s">
        <v>173</v>
      </c>
      <c r="B111" s="63"/>
      <c r="C111" s="67" t="s">
        <v>87</v>
      </c>
      <c r="D111" s="68"/>
      <c r="E111" s="69"/>
      <c r="F111" s="23"/>
      <c r="G111" s="15"/>
      <c r="I111" s="22"/>
      <c r="J111" s="25"/>
      <c r="P111" s="22"/>
      <c r="Q111" s="20"/>
    </row>
    <row r="112" spans="1:17" s="16" customFormat="1" ht="12" customHeight="1">
      <c r="A112" s="62"/>
      <c r="B112" s="63"/>
      <c r="C112" s="64"/>
      <c r="D112" s="68"/>
      <c r="E112" s="69"/>
      <c r="F112" s="23"/>
      <c r="G112" s="15"/>
      <c r="J112" s="25"/>
      <c r="P112" s="22"/>
      <c r="Q112" s="20"/>
    </row>
    <row r="113" spans="1:17" s="16" customFormat="1" ht="45">
      <c r="A113" s="62" t="s">
        <v>174</v>
      </c>
      <c r="B113" s="63"/>
      <c r="C113" s="80" t="s">
        <v>88</v>
      </c>
      <c r="D113" s="68"/>
      <c r="E113" s="88"/>
      <c r="F113" s="23"/>
      <c r="G113" s="15"/>
      <c r="I113" s="40"/>
      <c r="J113" s="25"/>
      <c r="P113" s="22"/>
      <c r="Q113" s="20"/>
    </row>
    <row r="114" spans="1:17" s="16" customFormat="1">
      <c r="A114" s="62"/>
      <c r="B114" s="63"/>
      <c r="C114" s="67"/>
      <c r="D114" s="68"/>
      <c r="E114" s="88"/>
      <c r="F114" s="23"/>
      <c r="G114" s="15"/>
      <c r="J114" s="25"/>
      <c r="P114" s="22"/>
      <c r="Q114" s="20"/>
    </row>
    <row r="115" spans="1:17" s="16" customFormat="1">
      <c r="A115" s="62" t="s">
        <v>244</v>
      </c>
      <c r="B115" s="63"/>
      <c r="C115" s="64" t="s">
        <v>193</v>
      </c>
      <c r="D115" s="68" t="s">
        <v>89</v>
      </c>
      <c r="E115" s="69">
        <v>9.35</v>
      </c>
      <c r="F115" s="14"/>
      <c r="G115" s="15"/>
      <c r="J115" s="25"/>
      <c r="P115" s="22"/>
      <c r="Q115" s="20"/>
    </row>
    <row r="116" spans="1:17" s="16" customFormat="1" ht="6.75" customHeight="1">
      <c r="A116" s="62"/>
      <c r="B116" s="63"/>
      <c r="C116" s="67"/>
      <c r="D116" s="68"/>
      <c r="E116" s="69"/>
      <c r="F116" s="14"/>
      <c r="G116" s="15"/>
      <c r="J116" s="25"/>
      <c r="P116" s="22"/>
      <c r="Q116" s="20"/>
    </row>
    <row r="117" spans="1:17" s="16" customFormat="1">
      <c r="A117" s="62" t="s">
        <v>245</v>
      </c>
      <c r="B117" s="63"/>
      <c r="C117" s="64" t="s">
        <v>194</v>
      </c>
      <c r="D117" s="68" t="s">
        <v>89</v>
      </c>
      <c r="E117" s="69">
        <v>6</v>
      </c>
      <c r="F117" s="14"/>
      <c r="G117" s="15"/>
      <c r="J117" s="25"/>
      <c r="P117" s="22"/>
      <c r="Q117" s="20"/>
    </row>
    <row r="118" spans="1:17" s="16" customFormat="1" ht="6.75" customHeight="1">
      <c r="A118" s="62"/>
      <c r="B118" s="63"/>
      <c r="C118" s="67"/>
      <c r="D118" s="68"/>
      <c r="E118" s="69"/>
      <c r="F118" s="14"/>
      <c r="G118" s="15"/>
      <c r="J118" s="25"/>
      <c r="P118" s="22"/>
      <c r="Q118" s="20"/>
    </row>
    <row r="119" spans="1:17" s="16" customFormat="1">
      <c r="A119" s="62" t="s">
        <v>246</v>
      </c>
      <c r="B119" s="63"/>
      <c r="C119" s="64" t="s">
        <v>195</v>
      </c>
      <c r="D119" s="68" t="s">
        <v>89</v>
      </c>
      <c r="E119" s="69">
        <v>71.400000000000006</v>
      </c>
      <c r="F119" s="14"/>
      <c r="G119" s="15"/>
      <c r="J119" s="25"/>
      <c r="P119" s="22"/>
      <c r="Q119" s="20"/>
    </row>
    <row r="120" spans="1:17" s="16" customFormat="1" ht="6.75" customHeight="1">
      <c r="A120" s="62"/>
      <c r="B120" s="63"/>
      <c r="C120" s="67"/>
      <c r="D120" s="68"/>
      <c r="E120" s="69"/>
      <c r="F120" s="14"/>
      <c r="G120" s="15"/>
      <c r="J120" s="25"/>
      <c r="P120" s="22"/>
      <c r="Q120" s="20"/>
    </row>
    <row r="121" spans="1:17" s="16" customFormat="1">
      <c r="A121" s="62" t="s">
        <v>247</v>
      </c>
      <c r="B121" s="63"/>
      <c r="C121" s="64" t="s">
        <v>196</v>
      </c>
      <c r="D121" s="68" t="s">
        <v>89</v>
      </c>
      <c r="E121" s="69">
        <v>50.4</v>
      </c>
      <c r="F121" s="14"/>
      <c r="G121" s="15"/>
      <c r="J121" s="25"/>
      <c r="P121" s="22"/>
      <c r="Q121" s="20"/>
    </row>
    <row r="122" spans="1:17" s="16" customFormat="1" ht="6.75" customHeight="1">
      <c r="A122" s="62"/>
      <c r="B122" s="63"/>
      <c r="C122" s="67"/>
      <c r="D122" s="68"/>
      <c r="E122" s="69"/>
      <c r="F122" s="14"/>
      <c r="G122" s="15"/>
      <c r="J122" s="25"/>
      <c r="P122" s="22"/>
      <c r="Q122" s="20"/>
    </row>
    <row r="123" spans="1:17" s="16" customFormat="1" ht="28.5">
      <c r="A123" s="62" t="s">
        <v>248</v>
      </c>
      <c r="B123" s="63"/>
      <c r="C123" s="64" t="s">
        <v>197</v>
      </c>
      <c r="D123" s="68" t="s">
        <v>89</v>
      </c>
      <c r="E123" s="69">
        <v>5.0999999999999996</v>
      </c>
      <c r="F123" s="14"/>
      <c r="G123" s="15"/>
      <c r="J123" s="25"/>
      <c r="P123" s="22"/>
      <c r="Q123" s="20"/>
    </row>
    <row r="124" spans="1:17" s="16" customFormat="1" ht="6.75" customHeight="1">
      <c r="A124" s="62"/>
      <c r="B124" s="63"/>
      <c r="C124" s="67"/>
      <c r="D124" s="68"/>
      <c r="E124" s="69"/>
      <c r="F124" s="14"/>
      <c r="G124" s="15"/>
      <c r="J124" s="25"/>
      <c r="P124" s="22"/>
      <c r="Q124" s="20"/>
    </row>
    <row r="125" spans="1:17" s="16" customFormat="1" ht="28.5">
      <c r="A125" s="62" t="s">
        <v>249</v>
      </c>
      <c r="B125" s="63"/>
      <c r="C125" s="64" t="s">
        <v>198</v>
      </c>
      <c r="D125" s="68" t="s">
        <v>89</v>
      </c>
      <c r="E125" s="69">
        <v>4.59</v>
      </c>
      <c r="F125" s="14"/>
      <c r="G125" s="15"/>
      <c r="J125" s="25"/>
      <c r="P125" s="22"/>
      <c r="Q125" s="20"/>
    </row>
    <row r="126" spans="1:17" s="16" customFormat="1" ht="6.75" customHeight="1">
      <c r="A126" s="62"/>
      <c r="B126" s="63"/>
      <c r="C126" s="67"/>
      <c r="D126" s="68"/>
      <c r="E126" s="69"/>
      <c r="F126" s="14"/>
      <c r="G126" s="15"/>
      <c r="J126" s="25"/>
      <c r="P126" s="22"/>
      <c r="Q126" s="20"/>
    </row>
    <row r="127" spans="1:17" s="16" customFormat="1">
      <c r="A127" s="62" t="s">
        <v>250</v>
      </c>
      <c r="B127" s="63"/>
      <c r="C127" s="64" t="s">
        <v>199</v>
      </c>
      <c r="D127" s="68" t="s">
        <v>89</v>
      </c>
      <c r="E127" s="69">
        <v>14.76</v>
      </c>
      <c r="F127" s="14"/>
      <c r="G127" s="15"/>
      <c r="J127" s="25"/>
      <c r="P127" s="22"/>
      <c r="Q127" s="20"/>
    </row>
    <row r="128" spans="1:17" s="16" customFormat="1" ht="6.75" customHeight="1">
      <c r="A128" s="62"/>
      <c r="B128" s="63"/>
      <c r="C128" s="67"/>
      <c r="D128" s="68"/>
      <c r="E128" s="69"/>
      <c r="F128" s="14"/>
      <c r="G128" s="15"/>
      <c r="J128" s="25"/>
      <c r="P128" s="22"/>
      <c r="Q128" s="20"/>
    </row>
    <row r="129" spans="1:20" s="16" customFormat="1">
      <c r="A129" s="62" t="s">
        <v>251</v>
      </c>
      <c r="B129" s="63"/>
      <c r="C129" s="64" t="s">
        <v>200</v>
      </c>
      <c r="D129" s="68" t="s">
        <v>89</v>
      </c>
      <c r="E129" s="69">
        <v>160</v>
      </c>
      <c r="F129" s="14"/>
      <c r="G129" s="15"/>
      <c r="J129" s="25"/>
      <c r="P129" s="22"/>
      <c r="Q129" s="20"/>
    </row>
    <row r="130" spans="1:20" s="16" customFormat="1" ht="6.75" customHeight="1">
      <c r="A130" s="62"/>
      <c r="B130" s="63"/>
      <c r="C130" s="67"/>
      <c r="D130" s="68"/>
      <c r="E130" s="69"/>
      <c r="F130" s="14"/>
      <c r="G130" s="15"/>
      <c r="J130" s="25"/>
      <c r="P130" s="22"/>
      <c r="Q130" s="20"/>
    </row>
    <row r="131" spans="1:20" s="16" customFormat="1">
      <c r="A131" s="62" t="s">
        <v>252</v>
      </c>
      <c r="B131" s="63"/>
      <c r="C131" s="64" t="s">
        <v>201</v>
      </c>
      <c r="D131" s="68" t="s">
        <v>89</v>
      </c>
      <c r="E131" s="69">
        <v>18.72</v>
      </c>
      <c r="F131" s="14"/>
      <c r="G131" s="15"/>
      <c r="J131" s="25"/>
      <c r="P131" s="22"/>
      <c r="Q131" s="20"/>
    </row>
    <row r="132" spans="1:20" s="16" customFormat="1" ht="6.75" customHeight="1">
      <c r="A132" s="62"/>
      <c r="B132" s="63"/>
      <c r="C132" s="67"/>
      <c r="D132" s="68"/>
      <c r="E132" s="69"/>
      <c r="F132" s="14"/>
      <c r="G132" s="15"/>
      <c r="J132" s="25"/>
      <c r="P132" s="22"/>
      <c r="Q132" s="20"/>
    </row>
    <row r="133" spans="1:20" s="16" customFormat="1">
      <c r="A133" s="62" t="s">
        <v>253</v>
      </c>
      <c r="B133" s="63"/>
      <c r="C133" s="64" t="s">
        <v>202</v>
      </c>
      <c r="D133" s="68" t="s">
        <v>89</v>
      </c>
      <c r="E133" s="69">
        <v>67.116</v>
      </c>
      <c r="F133" s="14"/>
      <c r="G133" s="15"/>
      <c r="J133" s="25"/>
      <c r="P133" s="22"/>
      <c r="Q133" s="20"/>
    </row>
    <row r="134" spans="1:20" s="16" customFormat="1" ht="6.75" customHeight="1">
      <c r="A134" s="62"/>
      <c r="B134" s="63"/>
      <c r="C134" s="67"/>
      <c r="D134" s="68"/>
      <c r="E134" s="69"/>
      <c r="F134" s="14"/>
      <c r="G134" s="15"/>
      <c r="J134" s="25"/>
      <c r="P134" s="22"/>
      <c r="Q134" s="20"/>
    </row>
    <row r="135" spans="1:20" s="16" customFormat="1">
      <c r="A135" s="62" t="s">
        <v>254</v>
      </c>
      <c r="B135" s="63"/>
      <c r="C135" s="64" t="s">
        <v>203</v>
      </c>
      <c r="D135" s="68" t="s">
        <v>89</v>
      </c>
      <c r="E135" s="69">
        <v>47.920999999999999</v>
      </c>
      <c r="F135" s="14"/>
      <c r="G135" s="15"/>
      <c r="J135" s="25"/>
      <c r="P135" s="22"/>
      <c r="Q135" s="20"/>
    </row>
    <row r="136" spans="1:20" s="16" customFormat="1" ht="6.75" customHeight="1">
      <c r="A136" s="62"/>
      <c r="B136" s="63"/>
      <c r="C136" s="67"/>
      <c r="D136" s="68"/>
      <c r="E136" s="69"/>
      <c r="F136" s="14"/>
      <c r="G136" s="15"/>
      <c r="J136" s="25"/>
      <c r="P136" s="22"/>
      <c r="Q136" s="20"/>
    </row>
    <row r="137" spans="1:20" s="16" customFormat="1">
      <c r="A137" s="62" t="s">
        <v>255</v>
      </c>
      <c r="B137" s="63"/>
      <c r="C137" s="64" t="s">
        <v>204</v>
      </c>
      <c r="D137" s="68" t="s">
        <v>89</v>
      </c>
      <c r="E137" s="69">
        <v>11.7</v>
      </c>
      <c r="F137" s="14"/>
      <c r="G137" s="15"/>
      <c r="J137" s="25"/>
      <c r="P137" s="22"/>
      <c r="Q137" s="20"/>
    </row>
    <row r="138" spans="1:20" s="16" customFormat="1" ht="6.75" customHeight="1">
      <c r="A138" s="62"/>
      <c r="B138" s="63"/>
      <c r="C138" s="67"/>
      <c r="D138" s="68"/>
      <c r="E138" s="69"/>
      <c r="F138" s="14"/>
      <c r="G138" s="15"/>
      <c r="J138" s="25"/>
      <c r="P138" s="22"/>
      <c r="Q138" s="20"/>
    </row>
    <row r="139" spans="1:20" s="16" customFormat="1">
      <c r="A139" s="62" t="s">
        <v>256</v>
      </c>
      <c r="B139" s="63"/>
      <c r="C139" s="64" t="s">
        <v>95</v>
      </c>
      <c r="D139" s="68" t="s">
        <v>89</v>
      </c>
      <c r="E139" s="69">
        <v>39</v>
      </c>
      <c r="F139" s="14"/>
      <c r="G139" s="15"/>
      <c r="J139" s="25"/>
      <c r="P139" s="22"/>
      <c r="Q139" s="20"/>
    </row>
    <row r="140" spans="1:20" s="16" customFormat="1" ht="6.75" customHeight="1">
      <c r="A140" s="62"/>
      <c r="B140" s="63"/>
      <c r="C140" s="67"/>
      <c r="D140" s="68"/>
      <c r="E140" s="69"/>
      <c r="F140" s="14"/>
      <c r="G140" s="15"/>
      <c r="J140" s="25"/>
      <c r="P140" s="22"/>
      <c r="Q140" s="20"/>
    </row>
    <row r="141" spans="1:20" s="16" customFormat="1">
      <c r="A141" s="62" t="s">
        <v>257</v>
      </c>
      <c r="B141" s="63"/>
      <c r="C141" s="64" t="s">
        <v>96</v>
      </c>
      <c r="D141" s="68" t="s">
        <v>89</v>
      </c>
      <c r="E141" s="69">
        <v>42.83</v>
      </c>
      <c r="F141" s="14"/>
      <c r="G141" s="15"/>
      <c r="J141" s="25"/>
      <c r="P141" s="22"/>
      <c r="Q141" s="20"/>
      <c r="T141" s="41"/>
    </row>
    <row r="142" spans="1:20" s="16" customFormat="1" ht="6.75" customHeight="1">
      <c r="A142" s="62"/>
      <c r="B142" s="63"/>
      <c r="C142" s="67"/>
      <c r="D142" s="68"/>
      <c r="E142" s="69"/>
      <c r="F142" s="14"/>
      <c r="G142" s="15"/>
      <c r="J142" s="25"/>
      <c r="P142" s="22"/>
      <c r="Q142" s="20"/>
    </row>
    <row r="143" spans="1:20" s="16" customFormat="1" ht="30">
      <c r="A143" s="62" t="s">
        <v>176</v>
      </c>
      <c r="B143" s="63"/>
      <c r="C143" s="67" t="s">
        <v>90</v>
      </c>
      <c r="D143" s="68"/>
      <c r="E143" s="69"/>
      <c r="F143" s="14"/>
      <c r="G143" s="15"/>
      <c r="J143" s="25"/>
      <c r="P143" s="22"/>
      <c r="Q143" s="20"/>
    </row>
    <row r="144" spans="1:20" s="16" customFormat="1" ht="6.75" customHeight="1">
      <c r="A144" s="62"/>
      <c r="B144" s="63"/>
      <c r="C144" s="67"/>
      <c r="D144" s="68"/>
      <c r="E144" s="69"/>
      <c r="F144" s="14"/>
      <c r="G144" s="15"/>
      <c r="J144" s="25"/>
      <c r="P144" s="22"/>
      <c r="Q144" s="20"/>
    </row>
    <row r="145" spans="1:17" s="16" customFormat="1">
      <c r="A145" s="62" t="s">
        <v>258</v>
      </c>
      <c r="B145" s="63"/>
      <c r="C145" s="64" t="s">
        <v>115</v>
      </c>
      <c r="D145" s="68" t="s">
        <v>21</v>
      </c>
      <c r="E145" s="69">
        <v>19</v>
      </c>
      <c r="F145" s="14"/>
      <c r="G145" s="15"/>
      <c r="J145" s="25"/>
      <c r="P145" s="22"/>
      <c r="Q145" s="20"/>
    </row>
    <row r="146" spans="1:17" s="16" customFormat="1" ht="6.75" customHeight="1">
      <c r="A146" s="62"/>
      <c r="B146" s="63"/>
      <c r="C146" s="67"/>
      <c r="D146" s="68"/>
      <c r="E146" s="69"/>
      <c r="F146" s="14"/>
      <c r="G146" s="15"/>
      <c r="J146" s="25"/>
      <c r="P146" s="22"/>
      <c r="Q146" s="20"/>
    </row>
    <row r="147" spans="1:17" s="16" customFormat="1">
      <c r="A147" s="62" t="s">
        <v>259</v>
      </c>
      <c r="B147" s="63"/>
      <c r="C147" s="64" t="s">
        <v>91</v>
      </c>
      <c r="D147" s="68" t="s">
        <v>21</v>
      </c>
      <c r="E147" s="69">
        <v>17</v>
      </c>
      <c r="F147" s="14"/>
      <c r="G147" s="15"/>
      <c r="J147" s="25"/>
      <c r="P147" s="22"/>
      <c r="Q147" s="20"/>
    </row>
    <row r="148" spans="1:17" s="16" customFormat="1" ht="6.75" customHeight="1">
      <c r="A148" s="62"/>
      <c r="B148" s="63"/>
      <c r="C148" s="67"/>
      <c r="D148" s="68"/>
      <c r="E148" s="69"/>
      <c r="F148" s="14"/>
      <c r="G148" s="15"/>
      <c r="J148" s="25"/>
      <c r="P148" s="22"/>
      <c r="Q148" s="20"/>
    </row>
    <row r="149" spans="1:17" s="16" customFormat="1">
      <c r="A149" s="62" t="s">
        <v>260</v>
      </c>
      <c r="B149" s="63"/>
      <c r="C149" s="64" t="s">
        <v>92</v>
      </c>
      <c r="D149" s="68" t="s">
        <v>21</v>
      </c>
      <c r="E149" s="69">
        <v>7</v>
      </c>
      <c r="F149" s="14"/>
      <c r="G149" s="15"/>
      <c r="J149" s="25"/>
      <c r="P149" s="22"/>
      <c r="Q149" s="20"/>
    </row>
    <row r="150" spans="1:17" s="16" customFormat="1" ht="6.75" customHeight="1">
      <c r="A150" s="62"/>
      <c r="B150" s="63"/>
      <c r="C150" s="67"/>
      <c r="D150" s="68"/>
      <c r="E150" s="69"/>
      <c r="F150" s="14"/>
      <c r="G150" s="15"/>
      <c r="J150" s="25"/>
      <c r="P150" s="22"/>
      <c r="Q150" s="20"/>
    </row>
    <row r="151" spans="1:17" s="16" customFormat="1">
      <c r="A151" s="62" t="s">
        <v>261</v>
      </c>
      <c r="B151" s="63"/>
      <c r="C151" s="64" t="s">
        <v>93</v>
      </c>
      <c r="D151" s="68" t="s">
        <v>21</v>
      </c>
      <c r="E151" s="69">
        <v>32</v>
      </c>
      <c r="F151" s="14"/>
      <c r="G151" s="15"/>
      <c r="J151" s="25"/>
      <c r="P151" s="22"/>
      <c r="Q151" s="20"/>
    </row>
    <row r="152" spans="1:17" s="16" customFormat="1" ht="6.75" customHeight="1">
      <c r="A152" s="62"/>
      <c r="B152" s="63"/>
      <c r="C152" s="67"/>
      <c r="D152" s="68"/>
      <c r="E152" s="69"/>
      <c r="F152" s="14"/>
      <c r="G152" s="15"/>
      <c r="J152" s="25"/>
      <c r="P152" s="22"/>
      <c r="Q152" s="20"/>
    </row>
    <row r="153" spans="1:17" s="16" customFormat="1">
      <c r="A153" s="62" t="s">
        <v>262</v>
      </c>
      <c r="B153" s="63"/>
      <c r="C153" s="64" t="s">
        <v>94</v>
      </c>
      <c r="D153" s="68" t="s">
        <v>21</v>
      </c>
      <c r="E153" s="69">
        <v>189</v>
      </c>
      <c r="F153" s="14"/>
      <c r="G153" s="15"/>
      <c r="J153" s="25"/>
      <c r="P153" s="22"/>
      <c r="Q153" s="20"/>
    </row>
    <row r="154" spans="1:17" s="16" customFormat="1" ht="6.75" customHeight="1">
      <c r="A154" s="62"/>
      <c r="B154" s="63"/>
      <c r="C154" s="67"/>
      <c r="D154" s="68"/>
      <c r="E154" s="69"/>
      <c r="F154" s="14"/>
      <c r="G154" s="15"/>
      <c r="J154" s="25"/>
      <c r="P154" s="22"/>
      <c r="Q154" s="20"/>
    </row>
    <row r="155" spans="1:17" s="16" customFormat="1">
      <c r="A155" s="62" t="s">
        <v>263</v>
      </c>
      <c r="B155" s="63"/>
      <c r="C155" s="64" t="s">
        <v>95</v>
      </c>
      <c r="D155" s="68" t="s">
        <v>21</v>
      </c>
      <c r="E155" s="69">
        <v>12</v>
      </c>
      <c r="F155" s="14"/>
      <c r="G155" s="15"/>
      <c r="J155" s="25"/>
      <c r="P155" s="22"/>
      <c r="Q155" s="20"/>
    </row>
    <row r="156" spans="1:17" s="16" customFormat="1" ht="6.75" customHeight="1">
      <c r="A156" s="62"/>
      <c r="B156" s="63"/>
      <c r="C156" s="67"/>
      <c r="D156" s="68"/>
      <c r="E156" s="69"/>
      <c r="F156" s="14"/>
      <c r="G156" s="15"/>
      <c r="J156" s="25"/>
      <c r="P156" s="22"/>
      <c r="Q156" s="20"/>
    </row>
    <row r="157" spans="1:17" s="25" customFormat="1">
      <c r="A157" s="62" t="s">
        <v>264</v>
      </c>
      <c r="B157" s="72"/>
      <c r="C157" s="89" t="s">
        <v>96</v>
      </c>
      <c r="D157" s="73" t="s">
        <v>21</v>
      </c>
      <c r="E157" s="74">
        <v>41</v>
      </c>
      <c r="F157" s="14"/>
      <c r="G157" s="15"/>
      <c r="P157" s="26"/>
      <c r="Q157" s="27"/>
    </row>
    <row r="158" spans="1:17" s="16" customFormat="1" ht="6.75" customHeight="1">
      <c r="A158" s="62"/>
      <c r="B158" s="63"/>
      <c r="C158" s="90"/>
      <c r="D158" s="68"/>
      <c r="E158" s="69"/>
      <c r="F158" s="14"/>
      <c r="G158" s="15"/>
      <c r="J158" s="25"/>
      <c r="P158" s="22"/>
      <c r="Q158" s="20"/>
    </row>
    <row r="159" spans="1:17" s="16" customFormat="1">
      <c r="A159" s="62" t="s">
        <v>234</v>
      </c>
      <c r="B159" s="63"/>
      <c r="C159" s="91" t="s">
        <v>97</v>
      </c>
      <c r="D159" s="68"/>
      <c r="E159" s="69"/>
      <c r="F159" s="14"/>
      <c r="G159" s="15"/>
      <c r="J159" s="25"/>
      <c r="P159" s="22"/>
      <c r="Q159" s="20"/>
    </row>
    <row r="160" spans="1:17" s="16" customFormat="1" ht="6.75" customHeight="1">
      <c r="A160" s="62"/>
      <c r="B160" s="63"/>
      <c r="C160" s="90"/>
      <c r="D160" s="68"/>
      <c r="E160" s="69"/>
      <c r="F160" s="14"/>
      <c r="G160" s="15"/>
      <c r="J160" s="25"/>
      <c r="P160" s="22"/>
      <c r="Q160" s="20"/>
    </row>
    <row r="161" spans="1:17" s="16" customFormat="1" ht="28.5">
      <c r="A161" s="62" t="s">
        <v>265</v>
      </c>
      <c r="B161" s="63"/>
      <c r="C161" s="92" t="s">
        <v>98</v>
      </c>
      <c r="D161" s="68" t="s">
        <v>357</v>
      </c>
      <c r="E161" s="69">
        <v>86.47</v>
      </c>
      <c r="F161" s="14"/>
      <c r="G161" s="15"/>
      <c r="J161" s="25"/>
      <c r="P161" s="22"/>
      <c r="Q161" s="20"/>
    </row>
    <row r="162" spans="1:17" s="16" customFormat="1" ht="18" customHeight="1">
      <c r="A162" s="62"/>
      <c r="B162" s="63"/>
      <c r="C162" s="67"/>
      <c r="D162" s="68"/>
      <c r="E162" s="69"/>
      <c r="F162" s="14"/>
      <c r="G162" s="15"/>
      <c r="J162" s="25"/>
      <c r="P162" s="22"/>
      <c r="Q162" s="20"/>
    </row>
    <row r="163" spans="1:17" s="16" customFormat="1">
      <c r="A163" s="62"/>
      <c r="B163" s="63"/>
      <c r="C163" s="64"/>
      <c r="D163" s="68"/>
      <c r="E163" s="69"/>
      <c r="F163" s="14"/>
      <c r="G163" s="15"/>
      <c r="J163" s="25"/>
      <c r="P163" s="22"/>
      <c r="Q163" s="20"/>
    </row>
    <row r="164" spans="1:17" s="16" customFormat="1" ht="17.649999999999999" customHeight="1">
      <c r="A164" s="62"/>
      <c r="B164" s="63"/>
      <c r="C164" s="67"/>
      <c r="D164" s="68"/>
      <c r="E164" s="69"/>
      <c r="F164" s="23"/>
      <c r="G164" s="15"/>
      <c r="J164" s="25"/>
      <c r="P164" s="22"/>
      <c r="Q164" s="20"/>
    </row>
    <row r="165" spans="1:17" s="16" customFormat="1">
      <c r="A165" s="62"/>
      <c r="B165" s="63"/>
      <c r="C165" s="64"/>
      <c r="D165" s="68"/>
      <c r="E165" s="69"/>
      <c r="F165" s="14"/>
      <c r="G165" s="15"/>
      <c r="J165" s="25"/>
      <c r="P165" s="22"/>
      <c r="Q165" s="20"/>
    </row>
    <row r="166" spans="1:17" s="16" customFormat="1">
      <c r="A166" s="62"/>
      <c r="B166" s="63"/>
      <c r="C166" s="64"/>
      <c r="D166" s="68"/>
      <c r="E166" s="69"/>
      <c r="F166" s="14"/>
      <c r="G166" s="15"/>
      <c r="J166" s="25"/>
      <c r="P166" s="22"/>
      <c r="Q166" s="20"/>
    </row>
    <row r="167" spans="1:17" s="16" customFormat="1">
      <c r="A167" s="62"/>
      <c r="B167" s="63"/>
      <c r="C167" s="64"/>
      <c r="D167" s="68"/>
      <c r="E167" s="69"/>
      <c r="F167" s="14"/>
      <c r="G167" s="15"/>
      <c r="J167" s="25"/>
      <c r="P167" s="22"/>
      <c r="Q167" s="20"/>
    </row>
    <row r="168" spans="1:17" s="16" customFormat="1">
      <c r="A168" s="62"/>
      <c r="B168" s="63"/>
      <c r="C168" s="64"/>
      <c r="D168" s="68"/>
      <c r="E168" s="69"/>
      <c r="F168" s="14"/>
      <c r="G168" s="15"/>
      <c r="J168" s="25"/>
      <c r="P168" s="22"/>
      <c r="Q168" s="20"/>
    </row>
    <row r="169" spans="1:17" s="16" customFormat="1">
      <c r="A169" s="62"/>
      <c r="B169" s="63"/>
      <c r="C169" s="64"/>
      <c r="D169" s="68"/>
      <c r="E169" s="69"/>
      <c r="F169" s="14"/>
      <c r="G169" s="15"/>
      <c r="J169" s="25"/>
      <c r="P169" s="22"/>
      <c r="Q169" s="20"/>
    </row>
    <row r="170" spans="1:17" s="16" customFormat="1" ht="15" customHeight="1">
      <c r="A170" s="62"/>
      <c r="B170" s="63"/>
      <c r="C170" s="67"/>
      <c r="D170" s="68"/>
      <c r="E170" s="69"/>
      <c r="F170" s="23"/>
      <c r="G170" s="15"/>
      <c r="J170" s="25"/>
      <c r="P170" s="22"/>
      <c r="Q170" s="20"/>
    </row>
    <row r="171" spans="1:17" s="34" customFormat="1" ht="27" customHeight="1">
      <c r="A171" s="76"/>
      <c r="B171" s="77"/>
      <c r="C171" s="81" t="s">
        <v>19</v>
      </c>
      <c r="D171" s="82"/>
      <c r="E171" s="82"/>
      <c r="F171" s="36"/>
      <c r="G171" s="32"/>
      <c r="I171" s="16"/>
      <c r="J171" s="25"/>
      <c r="P171" s="22"/>
      <c r="Q171" s="35"/>
    </row>
    <row r="172" spans="1:17" s="16" customFormat="1">
      <c r="A172" s="62"/>
      <c r="B172" s="63"/>
      <c r="C172" s="80"/>
      <c r="D172" s="68"/>
      <c r="E172" s="69"/>
      <c r="F172" s="23"/>
      <c r="G172" s="15"/>
      <c r="J172" s="25"/>
      <c r="P172" s="22"/>
      <c r="Q172" s="20"/>
    </row>
    <row r="173" spans="1:17" s="16" customFormat="1">
      <c r="A173" s="62"/>
      <c r="B173" s="63"/>
      <c r="C173" s="67" t="s">
        <v>110</v>
      </c>
      <c r="D173" s="68"/>
      <c r="E173" s="69"/>
      <c r="F173" s="23"/>
      <c r="G173" s="15"/>
      <c r="J173" s="25"/>
      <c r="P173" s="22"/>
      <c r="Q173" s="20"/>
    </row>
    <row r="174" spans="1:17" s="16" customFormat="1">
      <c r="A174" s="62"/>
      <c r="B174" s="63"/>
      <c r="C174" s="67"/>
      <c r="D174" s="68"/>
      <c r="E174" s="69"/>
      <c r="F174" s="23"/>
      <c r="G174" s="15"/>
      <c r="J174" s="25"/>
      <c r="P174" s="22"/>
      <c r="Q174" s="20"/>
    </row>
    <row r="175" spans="1:17" s="16" customFormat="1" ht="45">
      <c r="A175" s="62" t="s">
        <v>179</v>
      </c>
      <c r="B175" s="63"/>
      <c r="C175" s="80" t="s">
        <v>99</v>
      </c>
      <c r="D175" s="68"/>
      <c r="E175" s="69"/>
      <c r="F175" s="23"/>
      <c r="G175" s="15"/>
      <c r="J175" s="25"/>
      <c r="P175" s="22"/>
      <c r="Q175" s="20"/>
    </row>
    <row r="176" spans="1:17" s="16" customFormat="1">
      <c r="A176" s="62"/>
      <c r="B176" s="63"/>
      <c r="C176" s="67"/>
      <c r="D176" s="68"/>
      <c r="E176" s="69"/>
      <c r="F176" s="23"/>
      <c r="G176" s="15"/>
      <c r="J176" s="25"/>
      <c r="P176" s="22"/>
      <c r="Q176" s="20"/>
    </row>
    <row r="177" spans="1:17" s="16" customFormat="1" ht="28.5">
      <c r="A177" s="62" t="s">
        <v>266</v>
      </c>
      <c r="B177" s="63"/>
      <c r="C177" s="93" t="s">
        <v>100</v>
      </c>
      <c r="D177" s="68" t="s">
        <v>89</v>
      </c>
      <c r="E177" s="69">
        <v>165.36</v>
      </c>
      <c r="F177" s="23"/>
      <c r="G177" s="15"/>
      <c r="J177" s="25"/>
      <c r="P177" s="22"/>
      <c r="Q177" s="20"/>
    </row>
    <row r="178" spans="1:17" s="16" customFormat="1" ht="6.75" customHeight="1">
      <c r="A178" s="62"/>
      <c r="B178" s="63"/>
      <c r="C178" s="67"/>
      <c r="D178" s="68"/>
      <c r="E178" s="69"/>
      <c r="F178" s="23"/>
      <c r="G178" s="15"/>
      <c r="J178" s="25"/>
      <c r="P178" s="22"/>
      <c r="Q178" s="20"/>
    </row>
    <row r="179" spans="1:17" s="16" customFormat="1" ht="30">
      <c r="A179" s="62" t="s">
        <v>235</v>
      </c>
      <c r="B179" s="63"/>
      <c r="C179" s="80" t="s">
        <v>104</v>
      </c>
      <c r="D179" s="68"/>
      <c r="E179" s="69"/>
      <c r="F179" s="23"/>
      <c r="G179" s="15"/>
      <c r="J179" s="25"/>
      <c r="P179" s="22"/>
      <c r="Q179" s="20"/>
    </row>
    <row r="180" spans="1:17" s="16" customFormat="1" ht="6.75" customHeight="1">
      <c r="A180" s="62"/>
      <c r="B180" s="63"/>
      <c r="C180" s="67"/>
      <c r="D180" s="68"/>
      <c r="E180" s="69"/>
      <c r="F180" s="23"/>
      <c r="G180" s="15"/>
      <c r="J180" s="25"/>
      <c r="P180" s="22"/>
      <c r="Q180" s="20"/>
    </row>
    <row r="181" spans="1:17" s="16" customFormat="1" ht="28.5">
      <c r="A181" s="62" t="s">
        <v>267</v>
      </c>
      <c r="B181" s="63"/>
      <c r="C181" s="64" t="s">
        <v>101</v>
      </c>
      <c r="D181" s="68" t="s">
        <v>89</v>
      </c>
      <c r="E181" s="69">
        <v>25.6</v>
      </c>
      <c r="F181" s="23"/>
      <c r="G181" s="15"/>
      <c r="J181" s="25"/>
      <c r="P181" s="22"/>
      <c r="Q181" s="20"/>
    </row>
    <row r="182" spans="1:17" s="16" customFormat="1" ht="6.75" customHeight="1">
      <c r="A182" s="62"/>
      <c r="B182" s="63"/>
      <c r="C182" s="67"/>
      <c r="D182" s="68"/>
      <c r="E182" s="69"/>
      <c r="F182" s="23"/>
      <c r="G182" s="15"/>
      <c r="J182" s="25"/>
      <c r="P182" s="22"/>
      <c r="Q182" s="20"/>
    </row>
    <row r="183" spans="1:17" s="16" customFormat="1" ht="28.5">
      <c r="A183" s="62" t="s">
        <v>268</v>
      </c>
      <c r="B183" s="63"/>
      <c r="C183" s="64" t="s">
        <v>102</v>
      </c>
      <c r="D183" s="68" t="s">
        <v>89</v>
      </c>
      <c r="E183" s="69">
        <v>96.625</v>
      </c>
      <c r="F183" s="23"/>
      <c r="G183" s="15"/>
      <c r="J183" s="25"/>
      <c r="P183" s="22"/>
      <c r="Q183" s="20"/>
    </row>
    <row r="184" spans="1:17" s="16" customFormat="1" ht="6.75" customHeight="1">
      <c r="A184" s="62"/>
      <c r="B184" s="63"/>
      <c r="C184" s="67"/>
      <c r="D184" s="68"/>
      <c r="E184" s="69"/>
      <c r="F184" s="23"/>
      <c r="G184" s="15"/>
      <c r="J184" s="25"/>
      <c r="P184" s="22"/>
      <c r="Q184" s="20"/>
    </row>
    <row r="185" spans="1:17" s="16" customFormat="1" ht="42.75">
      <c r="A185" s="62" t="s">
        <v>269</v>
      </c>
      <c r="B185" s="63"/>
      <c r="C185" s="64" t="s">
        <v>103</v>
      </c>
      <c r="D185" s="68" t="s">
        <v>89</v>
      </c>
      <c r="E185" s="69">
        <v>300</v>
      </c>
      <c r="F185" s="23"/>
      <c r="G185" s="15"/>
      <c r="J185" s="25"/>
      <c r="P185" s="22"/>
      <c r="Q185" s="20"/>
    </row>
    <row r="186" spans="1:17" s="16" customFormat="1" ht="6.75" customHeight="1">
      <c r="A186" s="62"/>
      <c r="B186" s="63"/>
      <c r="C186" s="67"/>
      <c r="D186" s="68"/>
      <c r="E186" s="69"/>
      <c r="F186" s="23"/>
      <c r="G186" s="15"/>
      <c r="J186" s="25"/>
      <c r="P186" s="22"/>
      <c r="Q186" s="20"/>
    </row>
    <row r="187" spans="1:17" s="16" customFormat="1">
      <c r="A187" s="62" t="s">
        <v>236</v>
      </c>
      <c r="B187" s="63"/>
      <c r="C187" s="80" t="s">
        <v>105</v>
      </c>
      <c r="D187" s="68"/>
      <c r="E187" s="69"/>
      <c r="F187" s="23"/>
      <c r="G187" s="15"/>
      <c r="J187" s="25"/>
      <c r="P187" s="22"/>
      <c r="Q187" s="20"/>
    </row>
    <row r="188" spans="1:17" s="16" customFormat="1" ht="6.75" customHeight="1">
      <c r="A188" s="62"/>
      <c r="B188" s="63"/>
      <c r="C188" s="67"/>
      <c r="D188" s="68"/>
      <c r="E188" s="69"/>
      <c r="F188" s="23"/>
      <c r="G188" s="15"/>
      <c r="J188" s="25"/>
      <c r="P188" s="22"/>
      <c r="Q188" s="20"/>
    </row>
    <row r="189" spans="1:17" s="16" customFormat="1">
      <c r="A189" s="62" t="s">
        <v>270</v>
      </c>
      <c r="B189" s="63"/>
      <c r="C189" s="64" t="s">
        <v>106</v>
      </c>
      <c r="D189" s="68" t="s">
        <v>89</v>
      </c>
      <c r="E189" s="69">
        <v>26.4</v>
      </c>
      <c r="F189" s="23"/>
      <c r="G189" s="15"/>
      <c r="J189" s="25"/>
      <c r="P189" s="22"/>
      <c r="Q189" s="20"/>
    </row>
    <row r="190" spans="1:17" s="16" customFormat="1" ht="6.75" customHeight="1">
      <c r="A190" s="62"/>
      <c r="B190" s="63"/>
      <c r="C190" s="67"/>
      <c r="D190" s="68"/>
      <c r="E190" s="69"/>
      <c r="F190" s="23"/>
      <c r="G190" s="15"/>
      <c r="J190" s="25"/>
      <c r="P190" s="22"/>
      <c r="Q190" s="20"/>
    </row>
    <row r="191" spans="1:17" s="16" customFormat="1">
      <c r="A191" s="62" t="s">
        <v>237</v>
      </c>
      <c r="B191" s="63"/>
      <c r="C191" s="94" t="s">
        <v>97</v>
      </c>
      <c r="D191" s="68"/>
      <c r="E191" s="69"/>
      <c r="F191" s="23"/>
      <c r="G191" s="15"/>
      <c r="J191" s="25"/>
      <c r="P191" s="22"/>
      <c r="Q191" s="20"/>
    </row>
    <row r="192" spans="1:17" s="16" customFormat="1" ht="6.75" customHeight="1">
      <c r="A192" s="62"/>
      <c r="B192" s="63"/>
      <c r="C192" s="67"/>
      <c r="D192" s="68"/>
      <c r="E192" s="69"/>
      <c r="F192" s="23"/>
      <c r="G192" s="15"/>
      <c r="J192" s="25"/>
      <c r="P192" s="22"/>
      <c r="Q192" s="20"/>
    </row>
    <row r="193" spans="1:17" s="16" customFormat="1" ht="28.5">
      <c r="A193" s="62" t="s">
        <v>271</v>
      </c>
      <c r="B193" s="63"/>
      <c r="C193" s="64" t="s">
        <v>107</v>
      </c>
      <c r="D193" s="68" t="s">
        <v>357</v>
      </c>
      <c r="E193" s="69">
        <v>23.97</v>
      </c>
      <c r="F193" s="23"/>
      <c r="G193" s="15"/>
      <c r="H193" s="41"/>
      <c r="J193" s="25"/>
      <c r="P193" s="22"/>
      <c r="Q193" s="20"/>
    </row>
    <row r="194" spans="1:17" s="16" customFormat="1" ht="6.75" customHeight="1">
      <c r="A194" s="62"/>
      <c r="B194" s="63"/>
      <c r="C194" s="67"/>
      <c r="D194" s="68"/>
      <c r="E194" s="69"/>
      <c r="F194" s="23"/>
      <c r="G194" s="15"/>
      <c r="J194" s="25"/>
      <c r="P194" s="22"/>
      <c r="Q194" s="20"/>
    </row>
    <row r="195" spans="1:17" s="16" customFormat="1" ht="28.5">
      <c r="A195" s="62" t="s">
        <v>272</v>
      </c>
      <c r="B195" s="63"/>
      <c r="C195" s="64" t="s">
        <v>108</v>
      </c>
      <c r="D195" s="68" t="s">
        <v>357</v>
      </c>
      <c r="E195" s="69">
        <v>3</v>
      </c>
      <c r="F195" s="23"/>
      <c r="G195" s="15"/>
      <c r="J195" s="25"/>
      <c r="P195" s="22"/>
      <c r="Q195" s="20"/>
    </row>
    <row r="196" spans="1:17" s="16" customFormat="1" ht="6.75" customHeight="1">
      <c r="A196" s="62"/>
      <c r="B196" s="63"/>
      <c r="C196" s="67"/>
      <c r="D196" s="68"/>
      <c r="E196" s="69"/>
      <c r="F196" s="23"/>
      <c r="G196" s="15"/>
      <c r="J196" s="25"/>
      <c r="P196" s="22"/>
      <c r="Q196" s="20"/>
    </row>
    <row r="197" spans="1:17" s="16" customFormat="1">
      <c r="A197" s="62" t="s">
        <v>273</v>
      </c>
      <c r="B197" s="63"/>
      <c r="C197" s="64" t="s">
        <v>109</v>
      </c>
      <c r="D197" s="68" t="s">
        <v>357</v>
      </c>
      <c r="E197" s="69">
        <v>1.74</v>
      </c>
      <c r="F197" s="23"/>
      <c r="G197" s="15"/>
      <c r="J197" s="25"/>
      <c r="P197" s="22"/>
      <c r="Q197" s="20"/>
    </row>
    <row r="198" spans="1:17" s="16" customFormat="1" ht="6.75" customHeight="1">
      <c r="A198" s="62"/>
      <c r="B198" s="63"/>
      <c r="C198" s="67"/>
      <c r="D198" s="68"/>
      <c r="E198" s="69"/>
      <c r="F198" s="23"/>
      <c r="G198" s="15"/>
      <c r="J198" s="25"/>
      <c r="P198" s="22"/>
      <c r="Q198" s="20"/>
    </row>
    <row r="199" spans="1:17" s="16" customFormat="1">
      <c r="A199" s="62"/>
      <c r="B199" s="63"/>
      <c r="C199" s="64"/>
      <c r="D199" s="68"/>
      <c r="E199" s="69"/>
      <c r="F199" s="23"/>
      <c r="G199" s="15"/>
      <c r="J199" s="25"/>
      <c r="P199" s="22"/>
      <c r="Q199" s="20"/>
    </row>
    <row r="200" spans="1:17" s="16" customFormat="1" ht="6.75" customHeight="1">
      <c r="A200" s="62"/>
      <c r="B200" s="63"/>
      <c r="C200" s="67"/>
      <c r="D200" s="68"/>
      <c r="E200" s="69"/>
      <c r="F200" s="23"/>
      <c r="G200" s="15"/>
      <c r="J200" s="25"/>
      <c r="P200" s="22"/>
      <c r="Q200" s="20"/>
    </row>
    <row r="201" spans="1:17" s="16" customFormat="1">
      <c r="A201" s="62"/>
      <c r="B201" s="63"/>
      <c r="C201" s="80"/>
      <c r="D201" s="68"/>
      <c r="E201" s="69"/>
      <c r="F201" s="23"/>
      <c r="G201" s="15"/>
      <c r="J201" s="25"/>
      <c r="P201" s="22"/>
      <c r="Q201" s="20"/>
    </row>
    <row r="202" spans="1:17" s="16" customFormat="1">
      <c r="A202" s="62"/>
      <c r="B202" s="63"/>
      <c r="C202" s="80"/>
      <c r="D202" s="68"/>
      <c r="E202" s="69"/>
      <c r="F202" s="23"/>
      <c r="G202" s="15"/>
      <c r="J202" s="25"/>
      <c r="P202" s="22"/>
      <c r="Q202" s="20"/>
    </row>
    <row r="203" spans="1:17" s="16" customFormat="1">
      <c r="A203" s="62"/>
      <c r="B203" s="63"/>
      <c r="C203" s="80"/>
      <c r="D203" s="68"/>
      <c r="E203" s="69"/>
      <c r="F203" s="23"/>
      <c r="G203" s="15"/>
      <c r="J203" s="25"/>
      <c r="P203" s="22"/>
      <c r="Q203" s="20"/>
    </row>
    <row r="204" spans="1:17" s="16" customFormat="1">
      <c r="A204" s="62"/>
      <c r="B204" s="63"/>
      <c r="C204" s="80"/>
      <c r="D204" s="68"/>
      <c r="E204" s="69"/>
      <c r="F204" s="23"/>
      <c r="G204" s="15"/>
      <c r="H204" s="41"/>
      <c r="J204" s="25"/>
      <c r="P204" s="22"/>
      <c r="Q204" s="20"/>
    </row>
    <row r="205" spans="1:17" s="16" customFormat="1">
      <c r="A205" s="62"/>
      <c r="B205" s="63"/>
      <c r="C205" s="80"/>
      <c r="D205" s="68"/>
      <c r="E205" s="69"/>
      <c r="F205" s="23"/>
      <c r="G205" s="15"/>
      <c r="H205" s="38"/>
      <c r="J205" s="25"/>
      <c r="P205" s="22"/>
      <c r="Q205" s="20"/>
    </row>
    <row r="206" spans="1:17" s="34" customFormat="1" ht="27" customHeight="1">
      <c r="A206" s="76"/>
      <c r="B206" s="77"/>
      <c r="C206" s="81" t="s">
        <v>19</v>
      </c>
      <c r="D206" s="82"/>
      <c r="E206" s="82"/>
      <c r="F206" s="36"/>
      <c r="G206" s="32"/>
      <c r="I206" s="16"/>
      <c r="J206" s="25"/>
      <c r="P206" s="22"/>
      <c r="Q206" s="35"/>
    </row>
    <row r="207" spans="1:17" s="16" customFormat="1">
      <c r="A207" s="62"/>
      <c r="B207" s="63"/>
      <c r="C207" s="80"/>
      <c r="D207" s="68"/>
      <c r="E207" s="69"/>
      <c r="F207" s="23"/>
      <c r="G207" s="15"/>
      <c r="J207" s="25"/>
      <c r="P207" s="22"/>
      <c r="Q207" s="20"/>
    </row>
    <row r="208" spans="1:17" s="16" customFormat="1" ht="31.9" customHeight="1">
      <c r="A208" s="62" t="s">
        <v>238</v>
      </c>
      <c r="B208" s="63"/>
      <c r="C208" s="67" t="s">
        <v>215</v>
      </c>
      <c r="D208" s="68"/>
      <c r="E208" s="69"/>
      <c r="F208" s="23"/>
      <c r="G208" s="15"/>
      <c r="J208" s="25"/>
      <c r="P208" s="22"/>
      <c r="Q208" s="20"/>
    </row>
    <row r="209" spans="1:17" s="16" customFormat="1">
      <c r="A209" s="62"/>
      <c r="B209" s="63"/>
      <c r="C209" s="67"/>
      <c r="D209" s="68"/>
      <c r="E209" s="69"/>
      <c r="F209" s="23"/>
      <c r="G209" s="15"/>
      <c r="J209" s="25"/>
      <c r="P209" s="22"/>
      <c r="Q209" s="20"/>
    </row>
    <row r="210" spans="1:17" s="16" customFormat="1" ht="6.75" customHeight="1">
      <c r="A210" s="62"/>
      <c r="B210" s="63"/>
      <c r="C210" s="75"/>
      <c r="D210" s="68"/>
      <c r="E210" s="69"/>
      <c r="F210" s="23"/>
      <c r="G210" s="15"/>
      <c r="J210" s="25"/>
      <c r="P210" s="22"/>
      <c r="Q210" s="20"/>
    </row>
    <row r="211" spans="1:17" s="16" customFormat="1">
      <c r="A211" s="62" t="s">
        <v>239</v>
      </c>
      <c r="B211" s="63"/>
      <c r="C211" s="80" t="s">
        <v>111</v>
      </c>
      <c r="D211" s="68"/>
      <c r="E211" s="69"/>
      <c r="F211" s="23"/>
      <c r="G211" s="15"/>
      <c r="J211" s="25"/>
      <c r="P211" s="22"/>
      <c r="Q211" s="20"/>
    </row>
    <row r="212" spans="1:17" s="16" customFormat="1" ht="6.75" customHeight="1">
      <c r="A212" s="62"/>
      <c r="B212" s="63"/>
      <c r="C212" s="75"/>
      <c r="D212" s="68"/>
      <c r="E212" s="69"/>
      <c r="F212" s="23"/>
      <c r="G212" s="15"/>
      <c r="J212" s="25"/>
      <c r="P212" s="22"/>
      <c r="Q212" s="20"/>
    </row>
    <row r="213" spans="1:17" s="16" customFormat="1">
      <c r="A213" s="62"/>
      <c r="B213" s="63"/>
      <c r="C213" s="64"/>
      <c r="D213" s="68"/>
      <c r="E213" s="69"/>
      <c r="F213" s="23"/>
      <c r="G213" s="15"/>
      <c r="J213" s="25"/>
      <c r="P213" s="22"/>
      <c r="Q213" s="20"/>
    </row>
    <row r="214" spans="1:17" s="16" customFormat="1" ht="6.75" customHeight="1">
      <c r="A214" s="62"/>
      <c r="B214" s="63"/>
      <c r="C214" s="75"/>
      <c r="D214" s="68"/>
      <c r="E214" s="69"/>
      <c r="F214" s="23"/>
      <c r="G214" s="15"/>
      <c r="J214" s="25"/>
      <c r="P214" s="22"/>
      <c r="Q214" s="20"/>
    </row>
    <row r="215" spans="1:17" s="16" customFormat="1">
      <c r="A215" s="62" t="s">
        <v>274</v>
      </c>
      <c r="B215" s="63"/>
      <c r="C215" s="64" t="s">
        <v>112</v>
      </c>
      <c r="D215" s="68" t="s">
        <v>113</v>
      </c>
      <c r="E215" s="95">
        <v>9</v>
      </c>
      <c r="F215" s="23"/>
      <c r="G215" s="15"/>
      <c r="J215" s="25"/>
      <c r="P215" s="22"/>
      <c r="Q215" s="20"/>
    </row>
    <row r="216" spans="1:17" s="16" customFormat="1" ht="6.75" customHeight="1">
      <c r="A216" s="62"/>
      <c r="B216" s="63"/>
      <c r="C216" s="75"/>
      <c r="D216" s="68"/>
      <c r="E216" s="95"/>
      <c r="F216" s="23"/>
      <c r="G216" s="15"/>
      <c r="J216" s="25"/>
      <c r="P216" s="22"/>
      <c r="Q216" s="20"/>
    </row>
    <row r="217" spans="1:17" s="16" customFormat="1" ht="42.75">
      <c r="A217" s="62" t="s">
        <v>275</v>
      </c>
      <c r="B217" s="63"/>
      <c r="C217" s="64" t="s">
        <v>368</v>
      </c>
      <c r="D217" s="68" t="s">
        <v>113</v>
      </c>
      <c r="E217" s="95">
        <v>2</v>
      </c>
      <c r="F217" s="23"/>
      <c r="G217" s="15"/>
      <c r="J217" s="25"/>
      <c r="P217" s="22"/>
      <c r="Q217" s="20"/>
    </row>
    <row r="218" spans="1:17" s="16" customFormat="1" ht="13.5" customHeight="1">
      <c r="A218" s="62"/>
      <c r="B218" s="63"/>
      <c r="C218" s="75"/>
      <c r="D218" s="68"/>
      <c r="E218" s="69"/>
      <c r="F218" s="23"/>
      <c r="G218" s="15"/>
      <c r="J218" s="25"/>
      <c r="P218" s="22"/>
      <c r="Q218" s="20"/>
    </row>
    <row r="219" spans="1:17" s="16" customFormat="1">
      <c r="A219" s="62" t="s">
        <v>369</v>
      </c>
      <c r="B219" s="63"/>
      <c r="C219" s="64" t="s">
        <v>382</v>
      </c>
      <c r="D219" s="68" t="s">
        <v>370</v>
      </c>
      <c r="E219" s="95">
        <v>1</v>
      </c>
      <c r="F219" s="23">
        <v>500000</v>
      </c>
      <c r="G219" s="15">
        <f>E219*F219</f>
        <v>500000</v>
      </c>
      <c r="J219" s="25"/>
      <c r="P219" s="22"/>
      <c r="Q219" s="20"/>
    </row>
    <row r="220" spans="1:17" s="16" customFormat="1">
      <c r="A220" s="62"/>
      <c r="B220" s="63"/>
      <c r="C220" s="80"/>
      <c r="D220" s="68"/>
      <c r="E220" s="69"/>
      <c r="F220" s="23"/>
      <c r="G220" s="15"/>
      <c r="J220" s="25"/>
      <c r="P220" s="22"/>
      <c r="Q220" s="20"/>
    </row>
    <row r="221" spans="1:17" s="16" customFormat="1">
      <c r="A221" s="62" t="s">
        <v>371</v>
      </c>
      <c r="B221" s="63"/>
      <c r="C221" s="64" t="s">
        <v>383</v>
      </c>
      <c r="D221" s="68" t="s">
        <v>370</v>
      </c>
      <c r="E221" s="95">
        <v>1</v>
      </c>
      <c r="F221" s="23">
        <v>200000</v>
      </c>
      <c r="G221" s="15">
        <f>E221*F221</f>
        <v>200000</v>
      </c>
      <c r="J221" s="25"/>
      <c r="P221" s="22"/>
      <c r="Q221" s="20"/>
    </row>
    <row r="222" spans="1:17" s="16" customFormat="1">
      <c r="A222" s="62"/>
      <c r="B222" s="63"/>
      <c r="C222" s="80"/>
      <c r="D222" s="68"/>
      <c r="E222" s="69"/>
      <c r="F222" s="23"/>
      <c r="G222" s="15"/>
      <c r="H222" s="41"/>
      <c r="J222" s="25"/>
      <c r="P222" s="22"/>
      <c r="Q222" s="20"/>
    </row>
    <row r="223" spans="1:17" s="16" customFormat="1">
      <c r="A223" s="62"/>
      <c r="B223" s="63"/>
      <c r="C223" s="80"/>
      <c r="D223" s="68"/>
      <c r="E223" s="69"/>
      <c r="F223" s="23"/>
      <c r="G223" s="15"/>
      <c r="H223" s="41"/>
      <c r="J223" s="25"/>
      <c r="P223" s="22"/>
      <c r="Q223" s="20"/>
    </row>
    <row r="224" spans="1:17" s="16" customFormat="1">
      <c r="A224" s="62"/>
      <c r="B224" s="63"/>
      <c r="C224" s="80"/>
      <c r="D224" s="68"/>
      <c r="E224" s="69"/>
      <c r="F224" s="23"/>
      <c r="G224" s="15"/>
      <c r="H224" s="41"/>
      <c r="J224" s="25"/>
      <c r="P224" s="22"/>
      <c r="Q224" s="20"/>
    </row>
    <row r="225" spans="1:17" s="34" customFormat="1" ht="27" customHeight="1">
      <c r="A225" s="76"/>
      <c r="B225" s="77"/>
      <c r="C225" s="81" t="s">
        <v>19</v>
      </c>
      <c r="D225" s="82"/>
      <c r="E225" s="82"/>
      <c r="F225" s="36"/>
      <c r="G225" s="32"/>
      <c r="I225" s="16"/>
      <c r="J225" s="25"/>
      <c r="P225" s="22"/>
      <c r="Q225" s="35"/>
    </row>
    <row r="226" spans="1:17" s="16" customFormat="1">
      <c r="A226" s="62"/>
      <c r="B226" s="63"/>
      <c r="C226" s="64"/>
      <c r="D226" s="68"/>
      <c r="E226" s="69"/>
      <c r="F226" s="23"/>
      <c r="G226" s="15"/>
      <c r="J226" s="25"/>
      <c r="P226" s="22"/>
      <c r="Q226" s="20"/>
    </row>
    <row r="227" spans="1:17" s="16" customFormat="1">
      <c r="A227" s="62"/>
      <c r="B227" s="63"/>
      <c r="C227" s="67" t="s">
        <v>15</v>
      </c>
      <c r="D227" s="68"/>
      <c r="E227" s="69"/>
      <c r="F227" s="23"/>
      <c r="G227" s="15"/>
      <c r="J227" s="25"/>
      <c r="P227" s="22"/>
      <c r="Q227" s="20"/>
    </row>
    <row r="228" spans="1:17" s="16" customFormat="1">
      <c r="A228" s="62"/>
      <c r="B228" s="63"/>
      <c r="C228" s="67"/>
      <c r="D228" s="68"/>
      <c r="E228" s="69"/>
      <c r="F228" s="23"/>
      <c r="G228" s="15"/>
      <c r="J228" s="25"/>
      <c r="P228" s="22"/>
      <c r="Q228" s="20"/>
    </row>
    <row r="229" spans="1:17" s="16" customFormat="1">
      <c r="A229" s="62"/>
      <c r="B229" s="63"/>
      <c r="C229" s="67" t="str">
        <f>C109</f>
        <v>SECTION 3: CONCRETE WORKS</v>
      </c>
      <c r="D229" s="68"/>
      <c r="E229" s="69"/>
      <c r="F229" s="23"/>
      <c r="G229" s="15"/>
      <c r="J229" s="25"/>
      <c r="P229" s="22"/>
      <c r="Q229" s="20"/>
    </row>
    <row r="230" spans="1:17" s="16" customFormat="1">
      <c r="A230" s="62"/>
      <c r="B230" s="63"/>
      <c r="C230" s="64"/>
      <c r="D230" s="68"/>
      <c r="E230" s="69"/>
      <c r="F230" s="23"/>
      <c r="G230" s="15"/>
      <c r="J230" s="25"/>
      <c r="P230" s="22"/>
      <c r="Q230" s="20"/>
    </row>
    <row r="231" spans="1:17" s="16" customFormat="1">
      <c r="A231" s="62"/>
      <c r="B231" s="63"/>
      <c r="C231" s="67" t="str">
        <f>C111</f>
        <v>BILL NO 1: PRE-CAST CONCRETE</v>
      </c>
      <c r="D231" s="68"/>
      <c r="E231" s="69"/>
      <c r="F231" s="23"/>
      <c r="G231" s="15"/>
      <c r="J231" s="25"/>
      <c r="P231" s="22"/>
      <c r="Q231" s="20"/>
    </row>
    <row r="232" spans="1:17" s="16" customFormat="1">
      <c r="A232" s="62"/>
      <c r="B232" s="63"/>
      <c r="C232" s="64"/>
      <c r="D232" s="68"/>
      <c r="E232" s="69"/>
      <c r="F232" s="23"/>
      <c r="G232" s="15"/>
      <c r="J232" s="25"/>
      <c r="P232" s="22"/>
      <c r="Q232" s="20"/>
    </row>
    <row r="233" spans="1:17" s="16" customFormat="1">
      <c r="A233" s="62"/>
      <c r="B233" s="63"/>
      <c r="C233" s="67" t="str">
        <f>C173</f>
        <v>BILL NO 2: INSITU CONCRETE</v>
      </c>
      <c r="D233" s="68"/>
      <c r="E233" s="69"/>
      <c r="F233" s="23"/>
      <c r="G233" s="15"/>
      <c r="J233" s="25"/>
      <c r="P233" s="22"/>
      <c r="Q233" s="20"/>
    </row>
    <row r="234" spans="1:17" s="16" customFormat="1">
      <c r="A234" s="62"/>
      <c r="B234" s="63"/>
      <c r="C234" s="96"/>
      <c r="D234" s="68"/>
      <c r="E234" s="69"/>
      <c r="F234" s="23"/>
      <c r="G234" s="15"/>
      <c r="J234" s="25"/>
      <c r="P234" s="22"/>
      <c r="Q234" s="20"/>
    </row>
    <row r="235" spans="1:17" s="16" customFormat="1">
      <c r="A235" s="62"/>
      <c r="B235" s="63"/>
      <c r="C235" s="67" t="str">
        <f>C208</f>
        <v>BILL NO 3: JETTY FURNITURE</v>
      </c>
      <c r="D235" s="68"/>
      <c r="E235" s="69"/>
      <c r="F235" s="23"/>
      <c r="G235" s="15"/>
      <c r="H235" s="43"/>
      <c r="J235" s="25"/>
      <c r="P235" s="22"/>
      <c r="Q235" s="20"/>
    </row>
    <row r="236" spans="1:17" s="16" customFormat="1">
      <c r="A236" s="62"/>
      <c r="B236" s="63"/>
      <c r="C236" s="64"/>
      <c r="D236" s="68"/>
      <c r="E236" s="69"/>
      <c r="F236" s="23"/>
      <c r="G236" s="15"/>
      <c r="J236" s="25"/>
      <c r="P236" s="22"/>
      <c r="Q236" s="20"/>
    </row>
    <row r="237" spans="1:17" s="16" customFormat="1">
      <c r="A237" s="62"/>
      <c r="B237" s="63"/>
      <c r="C237" s="67"/>
      <c r="D237" s="68"/>
      <c r="E237" s="69"/>
      <c r="F237" s="23"/>
      <c r="G237" s="15"/>
      <c r="J237" s="25"/>
      <c r="P237" s="22"/>
      <c r="Q237" s="20"/>
    </row>
    <row r="238" spans="1:17" s="16" customFormat="1">
      <c r="A238" s="62"/>
      <c r="B238" s="63"/>
      <c r="C238" s="64"/>
      <c r="D238" s="68"/>
      <c r="E238" s="69"/>
      <c r="F238" s="23"/>
      <c r="G238" s="15"/>
      <c r="J238" s="25"/>
      <c r="P238" s="22"/>
      <c r="Q238" s="20"/>
    </row>
    <row r="239" spans="1:17" s="16" customFormat="1">
      <c r="A239" s="62"/>
      <c r="B239" s="63"/>
      <c r="C239" s="64"/>
      <c r="D239" s="68"/>
      <c r="E239" s="69"/>
      <c r="F239" s="23"/>
      <c r="G239" s="15"/>
      <c r="J239" s="25"/>
      <c r="P239" s="22"/>
      <c r="Q239" s="20"/>
    </row>
    <row r="240" spans="1:17" s="16" customFormat="1">
      <c r="A240" s="62"/>
      <c r="B240" s="63"/>
      <c r="C240" s="64"/>
      <c r="D240" s="68"/>
      <c r="E240" s="69"/>
      <c r="F240" s="23"/>
      <c r="G240" s="15"/>
      <c r="J240" s="25"/>
      <c r="P240" s="22"/>
      <c r="Q240" s="20"/>
    </row>
    <row r="241" spans="1:17" s="16" customFormat="1">
      <c r="A241" s="62"/>
      <c r="B241" s="63"/>
      <c r="C241" s="64"/>
      <c r="D241" s="68"/>
      <c r="E241" s="69"/>
      <c r="F241" s="23"/>
      <c r="G241" s="15"/>
      <c r="J241" s="25"/>
      <c r="P241" s="22"/>
      <c r="Q241" s="20"/>
    </row>
    <row r="242" spans="1:17" s="16" customFormat="1">
      <c r="A242" s="62"/>
      <c r="B242" s="63"/>
      <c r="C242" s="64"/>
      <c r="D242" s="68"/>
      <c r="E242" s="69"/>
      <c r="F242" s="23"/>
      <c r="G242" s="15"/>
      <c r="J242" s="25"/>
      <c r="P242" s="22"/>
      <c r="Q242" s="20"/>
    </row>
    <row r="243" spans="1:17" s="16" customFormat="1">
      <c r="A243" s="62"/>
      <c r="B243" s="63"/>
      <c r="C243" s="64"/>
      <c r="D243" s="68"/>
      <c r="E243" s="69"/>
      <c r="F243" s="23"/>
      <c r="G243" s="15"/>
      <c r="J243" s="25"/>
      <c r="P243" s="22"/>
      <c r="Q243" s="20"/>
    </row>
    <row r="244" spans="1:17" s="16" customFormat="1">
      <c r="A244" s="62"/>
      <c r="B244" s="63"/>
      <c r="C244" s="64"/>
      <c r="D244" s="68"/>
      <c r="E244" s="69"/>
      <c r="F244" s="23"/>
      <c r="G244" s="15"/>
      <c r="J244" s="25"/>
      <c r="P244" s="22"/>
      <c r="Q244" s="20"/>
    </row>
    <row r="245" spans="1:17" s="16" customFormat="1">
      <c r="A245" s="62"/>
      <c r="B245" s="63"/>
      <c r="C245" s="64"/>
      <c r="D245" s="68"/>
      <c r="E245" s="69"/>
      <c r="F245" s="23"/>
      <c r="G245" s="15"/>
      <c r="J245" s="25"/>
      <c r="P245" s="22"/>
      <c r="Q245" s="20"/>
    </row>
    <row r="246" spans="1:17" s="16" customFormat="1">
      <c r="A246" s="62"/>
      <c r="B246" s="63"/>
      <c r="C246" s="64"/>
      <c r="D246" s="68"/>
      <c r="E246" s="69"/>
      <c r="F246" s="23"/>
      <c r="G246" s="15"/>
      <c r="J246" s="25"/>
      <c r="P246" s="22"/>
      <c r="Q246" s="20"/>
    </row>
    <row r="247" spans="1:17" s="16" customFormat="1">
      <c r="A247" s="62"/>
      <c r="B247" s="63"/>
      <c r="C247" s="64"/>
      <c r="D247" s="68"/>
      <c r="E247" s="69"/>
      <c r="F247" s="23"/>
      <c r="G247" s="15"/>
      <c r="J247" s="25"/>
      <c r="P247" s="22"/>
      <c r="Q247" s="20"/>
    </row>
    <row r="248" spans="1:17" s="16" customFormat="1">
      <c r="A248" s="62"/>
      <c r="B248" s="63"/>
      <c r="C248" s="64"/>
      <c r="D248" s="68"/>
      <c r="E248" s="69"/>
      <c r="F248" s="23"/>
      <c r="G248" s="15"/>
      <c r="J248" s="25"/>
      <c r="P248" s="22"/>
      <c r="Q248" s="20"/>
    </row>
    <row r="249" spans="1:17" s="16" customFormat="1">
      <c r="A249" s="62"/>
      <c r="B249" s="63"/>
      <c r="C249" s="64"/>
      <c r="D249" s="68"/>
      <c r="E249" s="69"/>
      <c r="F249" s="23"/>
      <c r="G249" s="15"/>
      <c r="J249" s="25"/>
      <c r="P249" s="22"/>
      <c r="Q249" s="20"/>
    </row>
    <row r="250" spans="1:17" s="16" customFormat="1">
      <c r="A250" s="62"/>
      <c r="B250" s="63"/>
      <c r="C250" s="64"/>
      <c r="D250" s="68"/>
      <c r="E250" s="69"/>
      <c r="F250" s="23"/>
      <c r="G250" s="15"/>
      <c r="J250" s="25"/>
      <c r="P250" s="22"/>
      <c r="Q250" s="20"/>
    </row>
    <row r="251" spans="1:17" s="16" customFormat="1">
      <c r="A251" s="62"/>
      <c r="B251" s="63"/>
      <c r="C251" s="64"/>
      <c r="D251" s="68"/>
      <c r="E251" s="69"/>
      <c r="F251" s="23"/>
      <c r="G251" s="15"/>
      <c r="J251" s="25"/>
      <c r="P251" s="22"/>
      <c r="Q251" s="20"/>
    </row>
    <row r="252" spans="1:17" s="16" customFormat="1">
      <c r="A252" s="62"/>
      <c r="B252" s="63"/>
      <c r="C252" s="64"/>
      <c r="D252" s="68"/>
      <c r="E252" s="69"/>
      <c r="F252" s="23"/>
      <c r="G252" s="15"/>
      <c r="J252" s="25"/>
      <c r="P252" s="22"/>
      <c r="Q252" s="20"/>
    </row>
    <row r="253" spans="1:17" s="16" customFormat="1">
      <c r="A253" s="62"/>
      <c r="B253" s="63"/>
      <c r="C253" s="64"/>
      <c r="D253" s="68"/>
      <c r="E253" s="69"/>
      <c r="F253" s="23"/>
      <c r="G253" s="15"/>
      <c r="J253" s="25"/>
      <c r="P253" s="22"/>
      <c r="Q253" s="20"/>
    </row>
    <row r="254" spans="1:17" s="16" customFormat="1">
      <c r="A254" s="62"/>
      <c r="B254" s="63"/>
      <c r="C254" s="64"/>
      <c r="D254" s="68"/>
      <c r="E254" s="69"/>
      <c r="F254" s="23"/>
      <c r="G254" s="15"/>
      <c r="J254" s="25"/>
      <c r="P254" s="22"/>
      <c r="Q254" s="20"/>
    </row>
    <row r="255" spans="1:17" s="16" customFormat="1">
      <c r="A255" s="62"/>
      <c r="B255" s="63"/>
      <c r="C255" s="64"/>
      <c r="D255" s="68"/>
      <c r="E255" s="69"/>
      <c r="F255" s="23"/>
      <c r="G255" s="15"/>
      <c r="J255" s="25"/>
      <c r="P255" s="22"/>
      <c r="Q255" s="20"/>
    </row>
    <row r="256" spans="1:17" s="16" customFormat="1">
      <c r="A256" s="62"/>
      <c r="B256" s="63"/>
      <c r="C256" s="64"/>
      <c r="D256" s="68"/>
      <c r="E256" s="69"/>
      <c r="F256" s="23"/>
      <c r="G256" s="15"/>
      <c r="J256" s="25"/>
      <c r="P256" s="22"/>
      <c r="Q256" s="20"/>
    </row>
    <row r="257" spans="1:17" s="16" customFormat="1">
      <c r="A257" s="62"/>
      <c r="B257" s="63"/>
      <c r="C257" s="64"/>
      <c r="D257" s="68"/>
      <c r="E257" s="69"/>
      <c r="F257" s="23"/>
      <c r="G257" s="15"/>
      <c r="J257" s="25"/>
      <c r="P257" s="22"/>
      <c r="Q257" s="20"/>
    </row>
    <row r="258" spans="1:17" s="16" customFormat="1">
      <c r="A258" s="62"/>
      <c r="B258" s="63"/>
      <c r="C258" s="64"/>
      <c r="D258" s="68"/>
      <c r="E258" s="69"/>
      <c r="F258" s="23"/>
      <c r="G258" s="15"/>
      <c r="J258" s="25"/>
      <c r="P258" s="22"/>
      <c r="Q258" s="20"/>
    </row>
    <row r="259" spans="1:17" s="16" customFormat="1">
      <c r="A259" s="62"/>
      <c r="B259" s="63"/>
      <c r="C259" s="64"/>
      <c r="D259" s="68"/>
      <c r="E259" s="69"/>
      <c r="F259" s="23"/>
      <c r="G259" s="15"/>
      <c r="J259" s="25"/>
      <c r="P259" s="22"/>
      <c r="Q259" s="20"/>
    </row>
    <row r="260" spans="1:17" s="16" customFormat="1">
      <c r="A260" s="62"/>
      <c r="B260" s="63"/>
      <c r="C260" s="64"/>
      <c r="D260" s="68"/>
      <c r="E260" s="69"/>
      <c r="F260" s="23"/>
      <c r="G260" s="15"/>
      <c r="J260" s="25"/>
      <c r="P260" s="22"/>
      <c r="Q260" s="20"/>
    </row>
    <row r="261" spans="1:17" s="16" customFormat="1">
      <c r="A261" s="62"/>
      <c r="B261" s="63"/>
      <c r="C261" s="64"/>
      <c r="D261" s="68"/>
      <c r="E261" s="69"/>
      <c r="F261" s="23"/>
      <c r="G261" s="15"/>
      <c r="J261" s="25"/>
      <c r="P261" s="22"/>
      <c r="Q261" s="20"/>
    </row>
    <row r="262" spans="1:17" s="16" customFormat="1">
      <c r="A262" s="62"/>
      <c r="B262" s="63"/>
      <c r="C262" s="64"/>
      <c r="D262" s="68"/>
      <c r="E262" s="69"/>
      <c r="F262" s="23"/>
      <c r="G262" s="15"/>
      <c r="J262" s="25"/>
      <c r="P262" s="22"/>
      <c r="Q262" s="20"/>
    </row>
    <row r="263" spans="1:17" s="16" customFormat="1">
      <c r="A263" s="62"/>
      <c r="B263" s="63"/>
      <c r="C263" s="64"/>
      <c r="D263" s="68"/>
      <c r="E263" s="69"/>
      <c r="F263" s="23"/>
      <c r="G263" s="15"/>
      <c r="J263" s="25"/>
      <c r="P263" s="22"/>
      <c r="Q263" s="20"/>
    </row>
    <row r="264" spans="1:17" s="16" customFormat="1">
      <c r="A264" s="62"/>
      <c r="B264" s="63"/>
      <c r="C264" s="64"/>
      <c r="D264" s="68"/>
      <c r="E264" s="69"/>
      <c r="F264" s="23"/>
      <c r="G264" s="15"/>
      <c r="J264" s="25"/>
      <c r="P264" s="22"/>
      <c r="Q264" s="20"/>
    </row>
    <row r="265" spans="1:17" s="16" customFormat="1">
      <c r="A265" s="62"/>
      <c r="B265" s="63"/>
      <c r="C265" s="64"/>
      <c r="D265" s="68"/>
      <c r="E265" s="69"/>
      <c r="F265" s="23"/>
      <c r="G265" s="15"/>
      <c r="J265" s="25"/>
      <c r="P265" s="22"/>
      <c r="Q265" s="20"/>
    </row>
    <row r="266" spans="1:17" s="16" customFormat="1">
      <c r="A266" s="62"/>
      <c r="B266" s="63"/>
      <c r="C266" s="64"/>
      <c r="D266" s="68"/>
      <c r="E266" s="69"/>
      <c r="F266" s="23"/>
      <c r="G266" s="15"/>
      <c r="J266" s="25"/>
      <c r="P266" s="22"/>
      <c r="Q266" s="20"/>
    </row>
    <row r="267" spans="1:17" s="16" customFormat="1">
      <c r="A267" s="62"/>
      <c r="B267" s="63"/>
      <c r="C267" s="64"/>
      <c r="D267" s="68"/>
      <c r="E267" s="69"/>
      <c r="F267" s="23"/>
      <c r="G267" s="15"/>
      <c r="J267" s="25"/>
      <c r="P267" s="22"/>
      <c r="Q267" s="20"/>
    </row>
    <row r="268" spans="1:17" s="16" customFormat="1">
      <c r="A268" s="62"/>
      <c r="B268" s="63"/>
      <c r="C268" s="64"/>
      <c r="D268" s="68"/>
      <c r="E268" s="69"/>
      <c r="F268" s="23"/>
      <c r="G268" s="15"/>
      <c r="J268" s="25"/>
      <c r="P268" s="22"/>
      <c r="Q268" s="20"/>
    </row>
    <row r="269" spans="1:17" s="16" customFormat="1">
      <c r="A269" s="62"/>
      <c r="B269" s="63"/>
      <c r="C269" s="64"/>
      <c r="D269" s="68"/>
      <c r="E269" s="69"/>
      <c r="F269" s="23"/>
      <c r="G269" s="15"/>
      <c r="J269" s="25"/>
      <c r="P269" s="22"/>
      <c r="Q269" s="20"/>
    </row>
    <row r="270" spans="1:17" s="16" customFormat="1">
      <c r="A270" s="62"/>
      <c r="B270" s="63"/>
      <c r="C270" s="64"/>
      <c r="D270" s="68"/>
      <c r="E270" s="69"/>
      <c r="F270" s="23"/>
      <c r="G270" s="15"/>
      <c r="J270" s="25"/>
      <c r="P270" s="22"/>
      <c r="Q270" s="20"/>
    </row>
    <row r="271" spans="1:17" s="16" customFormat="1">
      <c r="A271" s="62"/>
      <c r="B271" s="63"/>
      <c r="C271" s="64"/>
      <c r="D271" s="68"/>
      <c r="E271" s="69"/>
      <c r="F271" s="23"/>
      <c r="G271" s="15"/>
      <c r="J271" s="25"/>
      <c r="P271" s="22"/>
      <c r="Q271" s="20"/>
    </row>
    <row r="272" spans="1:17" s="16" customFormat="1">
      <c r="A272" s="62"/>
      <c r="B272" s="63"/>
      <c r="C272" s="64"/>
      <c r="D272" s="68"/>
      <c r="E272" s="69"/>
      <c r="F272" s="23"/>
      <c r="G272" s="15"/>
      <c r="J272" s="25"/>
      <c r="P272" s="22"/>
      <c r="Q272" s="20"/>
    </row>
    <row r="273" spans="1:17" s="16" customFormat="1">
      <c r="A273" s="62"/>
      <c r="B273" s="63"/>
      <c r="C273" s="64"/>
      <c r="D273" s="68"/>
      <c r="E273" s="69"/>
      <c r="F273" s="23"/>
      <c r="G273" s="15"/>
      <c r="J273" s="25"/>
      <c r="P273" s="22"/>
      <c r="Q273" s="20"/>
    </row>
    <row r="274" spans="1:17" s="16" customFormat="1">
      <c r="A274" s="62"/>
      <c r="B274" s="63"/>
      <c r="C274" s="64"/>
      <c r="D274" s="68"/>
      <c r="E274" s="69"/>
      <c r="F274" s="23"/>
      <c r="G274" s="15"/>
      <c r="J274" s="25"/>
      <c r="P274" s="22"/>
      <c r="Q274" s="20"/>
    </row>
    <row r="275" spans="1:17" s="16" customFormat="1">
      <c r="A275" s="62"/>
      <c r="B275" s="63"/>
      <c r="C275" s="64"/>
      <c r="D275" s="68"/>
      <c r="E275" s="69"/>
      <c r="F275" s="23"/>
      <c r="G275" s="15"/>
      <c r="J275" s="25"/>
      <c r="P275" s="22"/>
      <c r="Q275" s="20"/>
    </row>
    <row r="276" spans="1:17" s="16" customFormat="1">
      <c r="A276" s="62"/>
      <c r="B276" s="63"/>
      <c r="C276" s="64"/>
      <c r="D276" s="68"/>
      <c r="E276" s="69"/>
      <c r="F276" s="23"/>
      <c r="G276" s="15"/>
      <c r="J276" s="25"/>
      <c r="P276" s="22"/>
      <c r="Q276" s="20"/>
    </row>
    <row r="277" spans="1:17" s="16" customFormat="1">
      <c r="A277" s="62"/>
      <c r="B277" s="63"/>
      <c r="C277" s="64"/>
      <c r="D277" s="68"/>
      <c r="E277" s="69"/>
      <c r="F277" s="23"/>
      <c r="G277" s="15"/>
      <c r="J277" s="25"/>
      <c r="P277" s="22"/>
      <c r="Q277" s="20"/>
    </row>
    <row r="278" spans="1:17" s="34" customFormat="1" ht="27" customHeight="1">
      <c r="A278" s="76"/>
      <c r="B278" s="77"/>
      <c r="C278" s="81" t="s">
        <v>16</v>
      </c>
      <c r="D278" s="82"/>
      <c r="E278" s="82"/>
      <c r="F278" s="36"/>
      <c r="G278" s="32"/>
      <c r="I278" s="16"/>
      <c r="J278" s="25"/>
      <c r="P278" s="22"/>
      <c r="Q278" s="35"/>
    </row>
    <row r="279" spans="1:17" s="16" customFormat="1">
      <c r="A279" s="62"/>
      <c r="B279" s="63"/>
      <c r="C279" s="64"/>
      <c r="D279" s="68"/>
      <c r="E279" s="69"/>
      <c r="F279" s="23"/>
      <c r="G279" s="15"/>
      <c r="J279" s="25"/>
      <c r="P279" s="22"/>
      <c r="Q279" s="20"/>
    </row>
    <row r="280" spans="1:17" s="16" customFormat="1">
      <c r="A280" s="62"/>
      <c r="B280" s="63"/>
      <c r="C280" s="67" t="s">
        <v>183</v>
      </c>
      <c r="D280" s="68"/>
      <c r="E280" s="69"/>
      <c r="F280" s="23"/>
      <c r="G280" s="15"/>
      <c r="J280" s="25"/>
      <c r="P280" s="22"/>
      <c r="Q280" s="20"/>
    </row>
    <row r="281" spans="1:17" s="16" customFormat="1">
      <c r="A281" s="62"/>
      <c r="B281" s="63"/>
      <c r="C281" s="64"/>
      <c r="D281" s="68"/>
      <c r="E281" s="69"/>
      <c r="F281" s="23"/>
      <c r="G281" s="15"/>
      <c r="J281" s="25"/>
      <c r="P281" s="22"/>
      <c r="Q281" s="20"/>
    </row>
    <row r="282" spans="1:17" s="16" customFormat="1">
      <c r="A282" s="62" t="s">
        <v>240</v>
      </c>
      <c r="B282" s="63"/>
      <c r="C282" s="67" t="s">
        <v>114</v>
      </c>
      <c r="D282" s="68"/>
      <c r="E282" s="69"/>
      <c r="F282" s="23"/>
      <c r="G282" s="15"/>
      <c r="J282" s="25"/>
      <c r="P282" s="22"/>
      <c r="Q282" s="20"/>
    </row>
    <row r="283" spans="1:17" s="16" customFormat="1">
      <c r="A283" s="62"/>
      <c r="B283" s="63"/>
      <c r="C283" s="64"/>
      <c r="D283" s="68"/>
      <c r="E283" s="69"/>
      <c r="F283" s="23"/>
      <c r="G283" s="15"/>
      <c r="J283" s="25"/>
      <c r="P283" s="22"/>
      <c r="Q283" s="20"/>
    </row>
    <row r="284" spans="1:17" s="16" customFormat="1">
      <c r="A284" s="62" t="s">
        <v>241</v>
      </c>
      <c r="B284" s="63"/>
      <c r="C284" s="97" t="s">
        <v>123</v>
      </c>
      <c r="D284" s="98"/>
      <c r="E284" s="99"/>
      <c r="F284" s="23"/>
      <c r="G284" s="15"/>
      <c r="J284" s="25"/>
      <c r="P284" s="22"/>
      <c r="Q284" s="20"/>
    </row>
    <row r="285" spans="1:17" s="16" customFormat="1" ht="6.75" customHeight="1">
      <c r="A285" s="62"/>
      <c r="B285" s="63"/>
      <c r="C285" s="67"/>
      <c r="D285" s="68"/>
      <c r="E285" s="69"/>
      <c r="F285" s="23"/>
      <c r="G285" s="15"/>
      <c r="J285" s="25"/>
      <c r="P285" s="22"/>
      <c r="Q285" s="20"/>
    </row>
    <row r="286" spans="1:17" s="16" customFormat="1">
      <c r="A286" s="62" t="s">
        <v>277</v>
      </c>
      <c r="B286" s="63"/>
      <c r="C286" s="100" t="s">
        <v>127</v>
      </c>
      <c r="D286" s="68" t="s">
        <v>357</v>
      </c>
      <c r="E286" s="101">
        <v>1.8</v>
      </c>
      <c r="F286" s="23"/>
      <c r="G286" s="15"/>
      <c r="J286" s="25"/>
      <c r="P286" s="22"/>
      <c r="Q286" s="20"/>
    </row>
    <row r="287" spans="1:17" s="16" customFormat="1" ht="6.75" customHeight="1">
      <c r="A287" s="62"/>
      <c r="B287" s="63"/>
      <c r="C287" s="67" t="s">
        <v>122</v>
      </c>
      <c r="D287" s="68"/>
      <c r="E287" s="69"/>
      <c r="F287" s="23"/>
      <c r="G287" s="15"/>
      <c r="J287" s="25"/>
      <c r="P287" s="22"/>
      <c r="Q287" s="20"/>
    </row>
    <row r="288" spans="1:17" s="16" customFormat="1">
      <c r="A288" s="62" t="s">
        <v>276</v>
      </c>
      <c r="B288" s="63"/>
      <c r="C288" s="102" t="s">
        <v>124</v>
      </c>
      <c r="D288" s="98"/>
      <c r="E288" s="101"/>
      <c r="F288" s="23"/>
      <c r="G288" s="15"/>
      <c r="J288" s="25"/>
      <c r="P288" s="22"/>
      <c r="Q288" s="20"/>
    </row>
    <row r="289" spans="1:17" s="16" customFormat="1" ht="6.75" customHeight="1">
      <c r="A289" s="62"/>
      <c r="B289" s="63"/>
      <c r="C289" s="67"/>
      <c r="D289" s="68"/>
      <c r="E289" s="69"/>
      <c r="F289" s="23"/>
      <c r="G289" s="15"/>
      <c r="J289" s="25"/>
      <c r="P289" s="22"/>
      <c r="Q289" s="20"/>
    </row>
    <row r="290" spans="1:17" s="16" customFormat="1" ht="28.5">
      <c r="A290" s="62" t="s">
        <v>278</v>
      </c>
      <c r="B290" s="63"/>
      <c r="C290" s="103" t="s">
        <v>125</v>
      </c>
      <c r="D290" s="98" t="s">
        <v>17</v>
      </c>
      <c r="E290" s="101">
        <v>93</v>
      </c>
      <c r="F290" s="23"/>
      <c r="G290" s="15"/>
      <c r="J290" s="25"/>
      <c r="P290" s="22"/>
      <c r="Q290" s="20"/>
    </row>
    <row r="291" spans="1:17" s="16" customFormat="1" ht="6.75" customHeight="1">
      <c r="A291" s="62"/>
      <c r="B291" s="63"/>
      <c r="C291" s="67"/>
      <c r="D291" s="68"/>
      <c r="E291" s="69"/>
      <c r="F291" s="23"/>
      <c r="G291" s="15"/>
      <c r="J291" s="25"/>
      <c r="P291" s="22"/>
      <c r="Q291" s="20"/>
    </row>
    <row r="292" spans="1:17" s="16" customFormat="1" ht="28.5">
      <c r="A292" s="62" t="s">
        <v>279</v>
      </c>
      <c r="B292" s="63"/>
      <c r="C292" s="100" t="s">
        <v>126</v>
      </c>
      <c r="D292" s="98" t="s">
        <v>21</v>
      </c>
      <c r="E292" s="99">
        <v>7</v>
      </c>
      <c r="F292" s="23"/>
      <c r="G292" s="15"/>
      <c r="J292" s="25"/>
      <c r="P292" s="22"/>
      <c r="Q292" s="20"/>
    </row>
    <row r="293" spans="1:17" s="16" customFormat="1" ht="14.65" customHeight="1">
      <c r="A293" s="62"/>
      <c r="B293" s="63"/>
      <c r="C293" s="67"/>
      <c r="D293" s="68"/>
      <c r="E293" s="69"/>
      <c r="F293" s="23"/>
      <c r="G293" s="15"/>
      <c r="J293" s="25"/>
      <c r="P293" s="22"/>
      <c r="Q293" s="20"/>
    </row>
    <row r="294" spans="1:17" s="16" customFormat="1">
      <c r="A294" s="62"/>
      <c r="B294" s="63"/>
      <c r="C294" s="100"/>
      <c r="D294" s="98"/>
      <c r="E294" s="101"/>
      <c r="F294" s="23"/>
      <c r="G294" s="15"/>
      <c r="J294" s="25"/>
      <c r="P294" s="22"/>
      <c r="Q294" s="20"/>
    </row>
    <row r="295" spans="1:17" s="16" customFormat="1" ht="15.4" customHeight="1">
      <c r="A295" s="62"/>
      <c r="B295" s="63"/>
      <c r="C295" s="67"/>
      <c r="D295" s="68"/>
      <c r="E295" s="69"/>
      <c r="F295" s="23"/>
      <c r="G295" s="15"/>
      <c r="J295" s="25"/>
      <c r="P295" s="22"/>
      <c r="Q295" s="20"/>
    </row>
    <row r="296" spans="1:17" s="16" customFormat="1">
      <c r="A296" s="62"/>
      <c r="B296" s="63"/>
      <c r="C296" s="103"/>
      <c r="D296" s="98"/>
      <c r="E296" s="101"/>
      <c r="F296" s="23"/>
      <c r="G296" s="15"/>
      <c r="J296" s="25"/>
      <c r="P296" s="22"/>
      <c r="Q296" s="20"/>
    </row>
    <row r="297" spans="1:17" s="16" customFormat="1">
      <c r="A297" s="62"/>
      <c r="B297" s="63"/>
      <c r="C297" s="103"/>
      <c r="D297" s="98"/>
      <c r="E297" s="69"/>
      <c r="F297" s="23"/>
      <c r="G297" s="15"/>
      <c r="J297" s="25"/>
      <c r="P297" s="22"/>
      <c r="Q297" s="20"/>
    </row>
    <row r="298" spans="1:17" s="16" customFormat="1">
      <c r="A298" s="62"/>
      <c r="B298" s="63"/>
      <c r="C298" s="103"/>
      <c r="D298" s="98"/>
      <c r="E298" s="69"/>
      <c r="F298" s="23"/>
      <c r="G298" s="15"/>
      <c r="J298" s="25"/>
      <c r="P298" s="22"/>
      <c r="Q298" s="20"/>
    </row>
    <row r="299" spans="1:17" s="34" customFormat="1" ht="27" customHeight="1">
      <c r="A299" s="76"/>
      <c r="B299" s="77"/>
      <c r="C299" s="81" t="s">
        <v>19</v>
      </c>
      <c r="D299" s="82"/>
      <c r="E299" s="82"/>
      <c r="F299" s="36"/>
      <c r="G299" s="32"/>
      <c r="I299" s="16"/>
      <c r="J299" s="25"/>
      <c r="P299" s="22"/>
      <c r="Q299" s="35"/>
    </row>
    <row r="300" spans="1:17">
      <c r="B300" s="63"/>
      <c r="C300" s="67"/>
      <c r="D300" s="68"/>
      <c r="E300" s="69"/>
      <c r="F300" s="23"/>
      <c r="G300" s="15"/>
      <c r="J300" s="25"/>
      <c r="P300" s="22"/>
      <c r="Q300" s="45"/>
    </row>
    <row r="301" spans="1:17">
      <c r="A301" s="62" t="s">
        <v>242</v>
      </c>
      <c r="B301" s="63"/>
      <c r="C301" s="67" t="s">
        <v>128</v>
      </c>
      <c r="D301" s="68"/>
      <c r="E301" s="69"/>
      <c r="F301" s="23"/>
      <c r="G301" s="15"/>
      <c r="J301" s="25"/>
      <c r="P301" s="22"/>
      <c r="Q301" s="45"/>
    </row>
    <row r="302" spans="1:17" s="16" customFormat="1" ht="6.75" customHeight="1">
      <c r="A302" s="62"/>
      <c r="B302" s="63"/>
      <c r="C302" s="67"/>
      <c r="D302" s="68"/>
      <c r="E302" s="69"/>
      <c r="F302" s="23"/>
      <c r="G302" s="15"/>
      <c r="J302" s="25"/>
      <c r="P302" s="22"/>
      <c r="Q302" s="20"/>
    </row>
    <row r="303" spans="1:17">
      <c r="A303" s="62" t="s">
        <v>243</v>
      </c>
      <c r="B303" s="63"/>
      <c r="C303" s="67" t="s">
        <v>206</v>
      </c>
      <c r="D303" s="68"/>
      <c r="E303" s="69"/>
      <c r="F303" s="23"/>
      <c r="G303" s="15"/>
      <c r="J303" s="25"/>
      <c r="P303" s="22"/>
      <c r="Q303" s="45"/>
    </row>
    <row r="304" spans="1:17">
      <c r="B304" s="63"/>
      <c r="C304" s="67"/>
      <c r="D304" s="68"/>
      <c r="E304" s="69"/>
      <c r="F304" s="23"/>
      <c r="G304" s="15"/>
      <c r="J304" s="25"/>
      <c r="P304" s="22"/>
      <c r="Q304" s="45"/>
    </row>
    <row r="305" spans="1:17" s="16" customFormat="1" ht="64.900000000000006" customHeight="1">
      <c r="A305" s="62"/>
      <c r="B305" s="63"/>
      <c r="C305" s="100" t="s">
        <v>353</v>
      </c>
      <c r="D305" s="68" t="s">
        <v>346</v>
      </c>
      <c r="E305" s="99">
        <v>154</v>
      </c>
      <c r="F305" s="23"/>
      <c r="G305" s="15"/>
      <c r="J305" s="25"/>
      <c r="P305" s="22"/>
      <c r="Q305" s="20"/>
    </row>
    <row r="306" spans="1:17" s="16" customFormat="1" ht="20.45" customHeight="1">
      <c r="A306" s="62"/>
      <c r="B306" s="63"/>
      <c r="C306" s="100"/>
      <c r="D306" s="68"/>
      <c r="E306" s="69"/>
      <c r="F306" s="23"/>
      <c r="G306" s="15"/>
      <c r="J306" s="25"/>
      <c r="P306" s="22"/>
      <c r="Q306" s="20"/>
    </row>
    <row r="307" spans="1:17" ht="71.25">
      <c r="A307" s="62" t="s">
        <v>280</v>
      </c>
      <c r="B307" s="63"/>
      <c r="C307" s="100" t="s">
        <v>354</v>
      </c>
      <c r="D307" s="68" t="s">
        <v>346</v>
      </c>
      <c r="E307" s="99">
        <v>19</v>
      </c>
      <c r="F307" s="23"/>
      <c r="G307" s="15"/>
      <c r="J307" s="25"/>
      <c r="P307" s="22"/>
      <c r="Q307" s="45"/>
    </row>
    <row r="308" spans="1:17" s="16" customFormat="1" ht="9.4" customHeight="1">
      <c r="A308" s="62"/>
      <c r="B308" s="63"/>
      <c r="C308" s="67"/>
      <c r="D308" s="68"/>
      <c r="E308" s="69"/>
      <c r="F308" s="23"/>
      <c r="G308" s="15"/>
      <c r="J308" s="25"/>
      <c r="P308" s="22"/>
      <c r="Q308" s="20"/>
    </row>
    <row r="309" spans="1:17" ht="80.650000000000006" customHeight="1">
      <c r="A309" s="62" t="s">
        <v>281</v>
      </c>
      <c r="B309" s="63"/>
      <c r="C309" s="100" t="s">
        <v>381</v>
      </c>
      <c r="D309" s="68" t="s">
        <v>134</v>
      </c>
      <c r="E309" s="99">
        <v>1322.35</v>
      </c>
      <c r="F309" s="23"/>
      <c r="G309" s="15"/>
      <c r="J309" s="25"/>
      <c r="P309" s="22"/>
      <c r="Q309" s="45"/>
    </row>
    <row r="310" spans="1:17" s="16" customFormat="1" ht="7.9" customHeight="1">
      <c r="A310" s="62"/>
      <c r="B310" s="63"/>
      <c r="C310" s="67"/>
      <c r="D310" s="68"/>
      <c r="E310" s="69"/>
      <c r="F310" s="23"/>
      <c r="G310" s="15"/>
      <c r="J310" s="25"/>
      <c r="P310" s="22"/>
      <c r="Q310" s="20"/>
    </row>
    <row r="311" spans="1:17" s="16" customFormat="1" ht="4.5" customHeight="1">
      <c r="A311" s="104"/>
      <c r="B311" s="63"/>
      <c r="C311" s="67"/>
      <c r="D311" s="68"/>
      <c r="E311" s="69"/>
      <c r="F311" s="23"/>
      <c r="G311" s="15"/>
      <c r="J311" s="25"/>
      <c r="P311" s="22"/>
      <c r="Q311" s="20"/>
    </row>
    <row r="312" spans="1:17" s="16" customFormat="1" ht="74.650000000000006" customHeight="1">
      <c r="A312" s="62" t="s">
        <v>347</v>
      </c>
      <c r="B312" s="63"/>
      <c r="C312" s="100" t="s">
        <v>373</v>
      </c>
      <c r="D312" s="68" t="s">
        <v>346</v>
      </c>
      <c r="E312" s="69">
        <v>55</v>
      </c>
      <c r="F312" s="23"/>
      <c r="G312" s="15"/>
      <c r="J312" s="25"/>
      <c r="P312" s="22"/>
      <c r="Q312" s="20"/>
    </row>
    <row r="313" spans="1:17" s="16" customFormat="1" ht="7.9" customHeight="1">
      <c r="A313" s="104"/>
      <c r="B313" s="63"/>
      <c r="C313" s="67"/>
      <c r="D313" s="68"/>
      <c r="E313" s="69"/>
      <c r="F313" s="23"/>
      <c r="G313" s="15"/>
      <c r="J313" s="25"/>
      <c r="P313" s="22"/>
      <c r="Q313" s="20"/>
    </row>
    <row r="314" spans="1:17" s="16" customFormat="1" ht="66.400000000000006" customHeight="1">
      <c r="A314" s="62" t="s">
        <v>348</v>
      </c>
      <c r="B314" s="63"/>
      <c r="C314" s="100" t="s">
        <v>350</v>
      </c>
      <c r="D314" s="68" t="s">
        <v>346</v>
      </c>
      <c r="E314" s="69">
        <v>36</v>
      </c>
      <c r="F314" s="23"/>
      <c r="G314" s="15"/>
      <c r="J314" s="25"/>
      <c r="P314" s="22"/>
      <c r="Q314" s="20"/>
    </row>
    <row r="315" spans="1:17">
      <c r="A315" s="105"/>
      <c r="B315" s="63"/>
      <c r="C315" s="67"/>
      <c r="D315" s="68"/>
      <c r="E315" s="69"/>
      <c r="F315" s="23"/>
      <c r="G315" s="15"/>
      <c r="J315" s="25"/>
      <c r="P315" s="22"/>
      <c r="Q315" s="45"/>
    </row>
    <row r="316" spans="1:17" ht="71.25">
      <c r="A316" s="105" t="s">
        <v>355</v>
      </c>
      <c r="B316" s="63"/>
      <c r="C316" s="100" t="s">
        <v>375</v>
      </c>
      <c r="D316" s="68" t="s">
        <v>134</v>
      </c>
      <c r="E316" s="69">
        <v>260</v>
      </c>
      <c r="F316" s="23"/>
      <c r="G316" s="15"/>
      <c r="J316" s="25"/>
      <c r="P316" s="22"/>
      <c r="Q316" s="45"/>
    </row>
    <row r="317" spans="1:17">
      <c r="A317" s="105"/>
      <c r="B317" s="63"/>
      <c r="C317" s="100"/>
      <c r="D317" s="68"/>
      <c r="E317" s="69"/>
      <c r="F317" s="23"/>
      <c r="G317" s="15"/>
      <c r="J317" s="25"/>
      <c r="P317" s="22"/>
      <c r="Q317" s="45"/>
    </row>
    <row r="318" spans="1:17" ht="28.5">
      <c r="A318" s="105" t="s">
        <v>372</v>
      </c>
      <c r="B318" s="63"/>
      <c r="C318" s="100" t="s">
        <v>374</v>
      </c>
      <c r="D318" s="65" t="s">
        <v>370</v>
      </c>
      <c r="E318" s="106">
        <v>1</v>
      </c>
      <c r="F318" s="23">
        <v>70000</v>
      </c>
      <c r="G318" s="15">
        <f>E318*F318</f>
        <v>70000</v>
      </c>
      <c r="J318" s="25"/>
      <c r="P318" s="22"/>
      <c r="Q318" s="45"/>
    </row>
    <row r="319" spans="1:17">
      <c r="A319" s="105"/>
      <c r="B319" s="63"/>
      <c r="C319" s="67"/>
      <c r="D319" s="68"/>
      <c r="E319" s="69"/>
      <c r="F319" s="23"/>
      <c r="G319" s="15"/>
      <c r="J319" s="25"/>
      <c r="P319" s="22"/>
      <c r="Q319" s="45"/>
    </row>
    <row r="320" spans="1:17" s="34" customFormat="1" ht="27" customHeight="1">
      <c r="A320" s="76"/>
      <c r="B320" s="77"/>
      <c r="C320" s="81" t="s">
        <v>19</v>
      </c>
      <c r="D320" s="82"/>
      <c r="E320" s="82"/>
      <c r="F320" s="36"/>
      <c r="G320" s="32"/>
      <c r="I320" s="16"/>
      <c r="J320" s="25"/>
      <c r="P320" s="22"/>
      <c r="Q320" s="35"/>
    </row>
    <row r="321" spans="1:17">
      <c r="A321" s="105"/>
      <c r="B321" s="63"/>
      <c r="C321" s="67"/>
      <c r="D321" s="68"/>
      <c r="E321" s="69"/>
      <c r="F321" s="23"/>
      <c r="G321" s="15"/>
      <c r="J321" s="25"/>
      <c r="P321" s="22"/>
      <c r="Q321" s="45"/>
    </row>
    <row r="322" spans="1:17">
      <c r="A322" s="105">
        <v>11</v>
      </c>
      <c r="B322" s="63"/>
      <c r="C322" s="67" t="s">
        <v>129</v>
      </c>
      <c r="D322" s="68"/>
      <c r="E322" s="69"/>
      <c r="F322" s="23"/>
      <c r="G322" s="15"/>
      <c r="J322" s="25"/>
      <c r="P322" s="22"/>
      <c r="Q322" s="45"/>
    </row>
    <row r="323" spans="1:17" s="16" customFormat="1" ht="6.75" customHeight="1">
      <c r="A323" s="62"/>
      <c r="B323" s="63"/>
      <c r="C323" s="67"/>
      <c r="D323" s="68"/>
      <c r="E323" s="69"/>
      <c r="F323" s="23"/>
      <c r="G323" s="15"/>
      <c r="J323" s="25"/>
      <c r="P323" s="22"/>
      <c r="Q323" s="20"/>
    </row>
    <row r="324" spans="1:17">
      <c r="A324" s="105">
        <v>11.1</v>
      </c>
      <c r="B324" s="63"/>
      <c r="C324" s="64" t="s">
        <v>131</v>
      </c>
      <c r="D324" s="68" t="s">
        <v>17</v>
      </c>
      <c r="E324" s="69">
        <v>160</v>
      </c>
      <c r="F324" s="23"/>
      <c r="G324" s="15"/>
      <c r="J324" s="25"/>
      <c r="P324" s="22"/>
      <c r="Q324" s="45"/>
    </row>
    <row r="325" spans="1:17" s="16" customFormat="1" ht="6.75" customHeight="1">
      <c r="A325" s="62"/>
      <c r="B325" s="63"/>
      <c r="C325" s="67"/>
      <c r="D325" s="68"/>
      <c r="E325" s="69"/>
      <c r="F325" s="23"/>
      <c r="G325" s="15"/>
      <c r="J325" s="25"/>
      <c r="P325" s="22"/>
      <c r="Q325" s="20"/>
    </row>
    <row r="326" spans="1:17">
      <c r="A326" s="105">
        <v>11.2</v>
      </c>
      <c r="B326" s="63"/>
      <c r="C326" s="64" t="s">
        <v>130</v>
      </c>
      <c r="D326" s="68" t="s">
        <v>17</v>
      </c>
      <c r="E326" s="69">
        <v>160</v>
      </c>
      <c r="F326" s="23"/>
      <c r="G326" s="15"/>
      <c r="J326" s="25"/>
      <c r="P326" s="22"/>
      <c r="Q326" s="45"/>
    </row>
    <row r="327" spans="1:17">
      <c r="A327" s="105"/>
      <c r="B327" s="63"/>
      <c r="C327" s="67"/>
      <c r="D327" s="68"/>
      <c r="E327" s="69"/>
      <c r="F327" s="23"/>
      <c r="G327" s="15"/>
      <c r="J327" s="25"/>
      <c r="P327" s="22"/>
      <c r="Q327" s="45"/>
    </row>
    <row r="328" spans="1:17">
      <c r="A328" s="105"/>
      <c r="B328" s="63"/>
      <c r="C328" s="67"/>
      <c r="D328" s="68"/>
      <c r="E328" s="69"/>
      <c r="F328" s="23"/>
      <c r="G328" s="15"/>
      <c r="J328" s="25"/>
      <c r="P328" s="22"/>
      <c r="Q328" s="45"/>
    </row>
    <row r="329" spans="1:17">
      <c r="A329" s="105"/>
      <c r="B329" s="63"/>
      <c r="C329" s="67"/>
      <c r="D329" s="68"/>
      <c r="E329" s="69"/>
      <c r="F329" s="23"/>
      <c r="G329" s="15"/>
      <c r="J329" s="25"/>
      <c r="P329" s="22"/>
      <c r="Q329" s="45"/>
    </row>
    <row r="330" spans="1:17">
      <c r="A330" s="105"/>
      <c r="B330" s="63"/>
      <c r="C330" s="67"/>
      <c r="D330" s="68"/>
      <c r="E330" s="69"/>
      <c r="F330" s="23"/>
      <c r="G330" s="15"/>
      <c r="J330" s="25"/>
      <c r="P330" s="22"/>
      <c r="Q330" s="45"/>
    </row>
    <row r="331" spans="1:17" s="34" customFormat="1" ht="27" customHeight="1">
      <c r="A331" s="76"/>
      <c r="B331" s="77"/>
      <c r="C331" s="81" t="s">
        <v>19</v>
      </c>
      <c r="D331" s="82"/>
      <c r="E331" s="82"/>
      <c r="F331" s="36"/>
      <c r="G331" s="32"/>
      <c r="I331" s="16"/>
      <c r="J331" s="25"/>
      <c r="P331" s="22"/>
      <c r="Q331" s="35"/>
    </row>
    <row r="332" spans="1:17">
      <c r="A332" s="105"/>
      <c r="B332" s="63"/>
      <c r="C332" s="67"/>
      <c r="D332" s="68"/>
      <c r="E332" s="69"/>
      <c r="F332" s="23"/>
      <c r="G332" s="15"/>
      <c r="J332" s="25"/>
      <c r="P332" s="22"/>
      <c r="Q332" s="45"/>
    </row>
    <row r="333" spans="1:17">
      <c r="A333" s="105"/>
      <c r="B333" s="63"/>
      <c r="C333" s="67" t="s">
        <v>15</v>
      </c>
      <c r="D333" s="68"/>
      <c r="E333" s="69"/>
      <c r="F333" s="23"/>
      <c r="G333" s="15"/>
      <c r="J333" s="25"/>
      <c r="P333" s="22"/>
      <c r="Q333" s="45"/>
    </row>
    <row r="334" spans="1:17">
      <c r="A334" s="105"/>
      <c r="B334" s="63"/>
      <c r="C334" s="67"/>
      <c r="D334" s="68"/>
      <c r="E334" s="69"/>
      <c r="F334" s="23"/>
      <c r="G334" s="15"/>
      <c r="J334" s="25"/>
      <c r="P334" s="22"/>
      <c r="Q334" s="45"/>
    </row>
    <row r="335" spans="1:17">
      <c r="A335" s="105"/>
      <c r="B335" s="63"/>
      <c r="C335" s="67" t="str">
        <f>C280</f>
        <v>SECTION 4: DECK WORKS</v>
      </c>
      <c r="D335" s="68"/>
      <c r="E335" s="69"/>
      <c r="F335" s="23"/>
      <c r="G335" s="15"/>
      <c r="J335" s="25"/>
      <c r="P335" s="22"/>
      <c r="Q335" s="45"/>
    </row>
    <row r="336" spans="1:17">
      <c r="A336" s="105"/>
      <c r="B336" s="63"/>
      <c r="C336" s="67"/>
      <c r="D336" s="68"/>
      <c r="E336" s="69"/>
      <c r="F336" s="23"/>
      <c r="G336" s="15"/>
      <c r="J336" s="25"/>
      <c r="P336" s="22"/>
      <c r="Q336" s="45"/>
    </row>
    <row r="337" spans="1:17">
      <c r="A337" s="105"/>
      <c r="B337" s="63"/>
      <c r="C337" s="67" t="str">
        <f>C282</f>
        <v>BILL NO 1: RUBBER FENDERS</v>
      </c>
      <c r="D337" s="68"/>
      <c r="E337" s="69"/>
      <c r="F337" s="23"/>
      <c r="G337" s="15"/>
      <c r="J337" s="25"/>
      <c r="P337" s="22"/>
      <c r="Q337" s="45"/>
    </row>
    <row r="338" spans="1:17">
      <c r="A338" s="105"/>
      <c r="B338" s="63"/>
      <c r="C338" s="67"/>
      <c r="D338" s="68"/>
      <c r="E338" s="69"/>
      <c r="F338" s="23"/>
      <c r="G338" s="15"/>
      <c r="J338" s="25"/>
      <c r="P338" s="22"/>
      <c r="Q338" s="45"/>
    </row>
    <row r="339" spans="1:17">
      <c r="A339" s="105"/>
      <c r="B339" s="63"/>
      <c r="C339" s="67" t="str">
        <f>C301</f>
        <v>BILL NO 2: TIMBER CLADDING</v>
      </c>
      <c r="D339" s="68"/>
      <c r="E339" s="69"/>
      <c r="F339" s="23"/>
      <c r="G339" s="15"/>
      <c r="J339" s="25"/>
      <c r="P339" s="22"/>
      <c r="Q339" s="45"/>
    </row>
    <row r="340" spans="1:17">
      <c r="A340" s="105"/>
      <c r="B340" s="63"/>
      <c r="C340" s="67"/>
      <c r="D340" s="68"/>
      <c r="E340" s="69"/>
      <c r="F340" s="23"/>
      <c r="G340" s="15"/>
      <c r="J340" s="25"/>
      <c r="P340" s="22"/>
      <c r="Q340" s="45"/>
    </row>
    <row r="341" spans="1:17">
      <c r="A341" s="105"/>
      <c r="B341" s="63"/>
      <c r="C341" s="67" t="str">
        <f>C322</f>
        <v>BILL NO 3: SERVICES</v>
      </c>
      <c r="D341" s="68"/>
      <c r="E341" s="69"/>
      <c r="F341" s="23"/>
      <c r="G341" s="15"/>
      <c r="J341" s="25"/>
      <c r="P341" s="22"/>
      <c r="Q341" s="45"/>
    </row>
    <row r="342" spans="1:17">
      <c r="A342" s="105"/>
      <c r="B342" s="63"/>
      <c r="C342" s="67"/>
      <c r="D342" s="68"/>
      <c r="E342" s="69"/>
      <c r="F342" s="23"/>
      <c r="G342" s="15"/>
      <c r="J342" s="25"/>
      <c r="P342" s="22"/>
      <c r="Q342" s="45"/>
    </row>
    <row r="343" spans="1:17">
      <c r="A343" s="105"/>
      <c r="B343" s="63"/>
      <c r="C343" s="67"/>
      <c r="D343" s="68"/>
      <c r="E343" s="69"/>
      <c r="F343" s="23"/>
      <c r="G343" s="15"/>
      <c r="J343" s="25"/>
      <c r="P343" s="22"/>
      <c r="Q343" s="45"/>
    </row>
    <row r="344" spans="1:17">
      <c r="A344" s="105"/>
      <c r="B344" s="63"/>
      <c r="C344" s="67"/>
      <c r="D344" s="68"/>
      <c r="E344" s="69"/>
      <c r="F344" s="23"/>
      <c r="G344" s="15"/>
      <c r="J344" s="25"/>
      <c r="P344" s="22"/>
      <c r="Q344" s="45"/>
    </row>
    <row r="345" spans="1:17">
      <c r="A345" s="105"/>
      <c r="B345" s="63"/>
      <c r="C345" s="67"/>
      <c r="D345" s="68"/>
      <c r="E345" s="69"/>
      <c r="F345" s="23"/>
      <c r="G345" s="15"/>
      <c r="J345" s="25"/>
      <c r="P345" s="22"/>
      <c r="Q345" s="45"/>
    </row>
    <row r="346" spans="1:17">
      <c r="A346" s="105"/>
      <c r="B346" s="63"/>
      <c r="C346" s="67"/>
      <c r="D346" s="68"/>
      <c r="E346" s="69"/>
      <c r="F346" s="23"/>
      <c r="G346" s="15"/>
      <c r="J346" s="25"/>
      <c r="P346" s="22"/>
      <c r="Q346" s="45"/>
    </row>
    <row r="347" spans="1:17">
      <c r="A347" s="105"/>
      <c r="B347" s="63"/>
      <c r="C347" s="67"/>
      <c r="D347" s="68"/>
      <c r="E347" s="69"/>
      <c r="F347" s="23"/>
      <c r="G347" s="15"/>
      <c r="J347" s="25"/>
      <c r="P347" s="22"/>
      <c r="Q347" s="45"/>
    </row>
    <row r="348" spans="1:17">
      <c r="A348" s="105"/>
      <c r="B348" s="63"/>
      <c r="C348" s="67"/>
      <c r="D348" s="68"/>
      <c r="E348" s="69"/>
      <c r="F348" s="23"/>
      <c r="G348" s="15"/>
      <c r="J348" s="25"/>
      <c r="P348" s="22"/>
      <c r="Q348" s="45"/>
    </row>
    <row r="349" spans="1:17">
      <c r="A349" s="105"/>
      <c r="B349" s="63"/>
      <c r="C349" s="67"/>
      <c r="D349" s="68"/>
      <c r="E349" s="69"/>
      <c r="F349" s="23"/>
      <c r="G349" s="15"/>
      <c r="J349" s="25"/>
      <c r="P349" s="22"/>
      <c r="Q349" s="45"/>
    </row>
    <row r="350" spans="1:17">
      <c r="A350" s="105"/>
      <c r="B350" s="63"/>
      <c r="C350" s="67"/>
      <c r="D350" s="68"/>
      <c r="E350" s="69"/>
      <c r="F350" s="23"/>
      <c r="G350" s="15"/>
      <c r="J350" s="25"/>
      <c r="P350" s="22"/>
      <c r="Q350" s="45"/>
    </row>
    <row r="351" spans="1:17">
      <c r="A351" s="105"/>
      <c r="B351" s="63"/>
      <c r="C351" s="67"/>
      <c r="D351" s="68"/>
      <c r="E351" s="69"/>
      <c r="F351" s="23"/>
      <c r="G351" s="15"/>
      <c r="J351" s="25"/>
      <c r="P351" s="22"/>
      <c r="Q351" s="45"/>
    </row>
    <row r="352" spans="1:17">
      <c r="A352" s="105"/>
      <c r="B352" s="63"/>
      <c r="C352" s="67"/>
      <c r="D352" s="68"/>
      <c r="E352" s="69"/>
      <c r="F352" s="23"/>
      <c r="G352" s="15"/>
      <c r="J352" s="25"/>
      <c r="P352" s="22"/>
      <c r="Q352" s="45"/>
    </row>
    <row r="353" spans="1:17">
      <c r="A353" s="105"/>
      <c r="B353" s="63"/>
      <c r="C353" s="67"/>
      <c r="D353" s="68"/>
      <c r="E353" s="69"/>
      <c r="F353" s="23"/>
      <c r="G353" s="15"/>
      <c r="J353" s="25"/>
      <c r="P353" s="22"/>
      <c r="Q353" s="45"/>
    </row>
    <row r="354" spans="1:17">
      <c r="A354" s="105"/>
      <c r="B354" s="63"/>
      <c r="C354" s="67"/>
      <c r="D354" s="68"/>
      <c r="E354" s="69"/>
      <c r="F354" s="23"/>
      <c r="G354" s="15"/>
      <c r="J354" s="25"/>
      <c r="P354" s="22"/>
      <c r="Q354" s="45"/>
    </row>
    <row r="355" spans="1:17">
      <c r="A355" s="105"/>
      <c r="B355" s="63"/>
      <c r="C355" s="67"/>
      <c r="D355" s="68"/>
      <c r="E355" s="69"/>
      <c r="F355" s="23"/>
      <c r="G355" s="15"/>
      <c r="J355" s="25"/>
      <c r="P355" s="22"/>
      <c r="Q355" s="45"/>
    </row>
    <row r="356" spans="1:17">
      <c r="A356" s="105"/>
      <c r="B356" s="63"/>
      <c r="C356" s="67"/>
      <c r="D356" s="68"/>
      <c r="E356" s="69"/>
      <c r="F356" s="23"/>
      <c r="G356" s="15"/>
      <c r="J356" s="25"/>
      <c r="P356" s="22"/>
      <c r="Q356" s="45"/>
    </row>
    <row r="357" spans="1:17">
      <c r="A357" s="105"/>
      <c r="B357" s="63"/>
      <c r="C357" s="67"/>
      <c r="D357" s="68"/>
      <c r="E357" s="69"/>
      <c r="F357" s="23"/>
      <c r="G357" s="15"/>
      <c r="J357" s="25"/>
      <c r="P357" s="22"/>
      <c r="Q357" s="45"/>
    </row>
    <row r="358" spans="1:17">
      <c r="A358" s="105"/>
      <c r="B358" s="63"/>
      <c r="C358" s="67"/>
      <c r="D358" s="68"/>
      <c r="E358" s="69"/>
      <c r="F358" s="23"/>
      <c r="G358" s="15"/>
      <c r="J358" s="25"/>
      <c r="P358" s="22"/>
      <c r="Q358" s="45"/>
    </row>
    <row r="359" spans="1:17">
      <c r="A359" s="105"/>
      <c r="B359" s="63"/>
      <c r="C359" s="67"/>
      <c r="D359" s="68"/>
      <c r="E359" s="69"/>
      <c r="F359" s="23"/>
      <c r="G359" s="15"/>
      <c r="J359" s="25"/>
      <c r="P359" s="22"/>
      <c r="Q359" s="45"/>
    </row>
    <row r="360" spans="1:17" s="34" customFormat="1" ht="27" customHeight="1">
      <c r="A360" s="76"/>
      <c r="B360" s="77"/>
      <c r="C360" s="81" t="s">
        <v>16</v>
      </c>
      <c r="D360" s="82"/>
      <c r="E360" s="82"/>
      <c r="F360" s="36"/>
      <c r="G360" s="32"/>
      <c r="H360" s="47"/>
      <c r="I360" s="16"/>
      <c r="J360" s="25"/>
      <c r="P360" s="22"/>
      <c r="Q360" s="35"/>
    </row>
    <row r="361" spans="1:17">
      <c r="A361" s="105"/>
      <c r="B361" s="63"/>
      <c r="C361" s="67"/>
      <c r="D361" s="68"/>
      <c r="E361" s="69"/>
      <c r="F361" s="23"/>
      <c r="G361" s="15"/>
      <c r="J361" s="25"/>
      <c r="P361" s="22"/>
      <c r="Q361" s="45"/>
    </row>
    <row r="362" spans="1:17">
      <c r="A362" s="105"/>
      <c r="B362" s="63"/>
      <c r="C362" s="67" t="s">
        <v>185</v>
      </c>
      <c r="D362" s="68"/>
      <c r="E362" s="69"/>
      <c r="F362" s="23"/>
      <c r="G362" s="15"/>
      <c r="J362" s="25"/>
      <c r="P362" s="22"/>
      <c r="Q362" s="45"/>
    </row>
    <row r="363" spans="1:17" ht="7.15" customHeight="1">
      <c r="A363" s="105"/>
      <c r="B363" s="63"/>
      <c r="C363" s="67"/>
      <c r="D363" s="68"/>
      <c r="E363" s="69"/>
      <c r="F363" s="23"/>
      <c r="G363" s="15"/>
      <c r="J363" s="25"/>
      <c r="P363" s="22"/>
      <c r="Q363" s="45"/>
    </row>
    <row r="364" spans="1:17">
      <c r="A364" s="105">
        <v>12</v>
      </c>
      <c r="B364" s="63"/>
      <c r="C364" s="67" t="s">
        <v>184</v>
      </c>
      <c r="D364" s="68"/>
      <c r="E364" s="69"/>
      <c r="F364" s="23"/>
      <c r="G364" s="15"/>
      <c r="J364" s="25"/>
      <c r="P364" s="22"/>
      <c r="Q364" s="45"/>
    </row>
    <row r="365" spans="1:17" s="16" customFormat="1" ht="6.75" customHeight="1">
      <c r="A365" s="62"/>
      <c r="B365" s="63"/>
      <c r="C365" s="67"/>
      <c r="D365" s="68"/>
      <c r="E365" s="69"/>
      <c r="F365" s="23"/>
      <c r="G365" s="15"/>
      <c r="J365" s="25"/>
      <c r="P365" s="22"/>
      <c r="Q365" s="20"/>
    </row>
    <row r="366" spans="1:17">
      <c r="A366" s="105">
        <v>12.1</v>
      </c>
      <c r="B366" s="63"/>
      <c r="C366" s="80" t="s">
        <v>135</v>
      </c>
      <c r="D366" s="68"/>
      <c r="E366" s="69"/>
      <c r="F366" s="23"/>
      <c r="G366" s="15"/>
      <c r="J366" s="25"/>
      <c r="P366" s="22"/>
      <c r="Q366" s="45"/>
    </row>
    <row r="367" spans="1:17" s="16" customFormat="1" ht="6.75" customHeight="1">
      <c r="A367" s="62"/>
      <c r="B367" s="63"/>
      <c r="C367" s="67"/>
      <c r="D367" s="68"/>
      <c r="E367" s="69"/>
      <c r="F367" s="23"/>
      <c r="G367" s="15"/>
      <c r="J367" s="25"/>
      <c r="P367" s="22"/>
      <c r="Q367" s="20"/>
    </row>
    <row r="368" spans="1:17" ht="28.5">
      <c r="A368" s="105" t="s">
        <v>282</v>
      </c>
      <c r="B368" s="63"/>
      <c r="C368" s="64" t="s">
        <v>358</v>
      </c>
      <c r="D368" s="68" t="s">
        <v>89</v>
      </c>
      <c r="E368" s="69">
        <v>950</v>
      </c>
      <c r="F368" s="23"/>
      <c r="G368" s="15"/>
      <c r="J368" s="25"/>
      <c r="P368" s="22"/>
      <c r="Q368" s="45"/>
    </row>
    <row r="369" spans="1:17" s="16" customFormat="1" ht="6.75" customHeight="1">
      <c r="A369" s="62"/>
      <c r="B369" s="63"/>
      <c r="C369" s="64"/>
      <c r="D369" s="68"/>
      <c r="E369" s="69"/>
      <c r="F369" s="23"/>
      <c r="G369" s="15"/>
      <c r="J369" s="25"/>
      <c r="P369" s="22"/>
      <c r="Q369" s="20"/>
    </row>
    <row r="370" spans="1:17">
      <c r="A370" s="105" t="s">
        <v>283</v>
      </c>
      <c r="B370" s="63"/>
      <c r="C370" s="64" t="s">
        <v>132</v>
      </c>
      <c r="D370" s="68" t="s">
        <v>89</v>
      </c>
      <c r="E370" s="69">
        <v>1283</v>
      </c>
      <c r="F370" s="23"/>
      <c r="G370" s="15"/>
      <c r="J370" s="25"/>
      <c r="P370" s="22"/>
      <c r="Q370" s="45"/>
    </row>
    <row r="371" spans="1:17" s="16" customFormat="1" ht="6.75" customHeight="1">
      <c r="A371" s="62"/>
      <c r="B371" s="63"/>
      <c r="C371" s="64"/>
      <c r="D371" s="68"/>
      <c r="E371" s="69"/>
      <c r="F371" s="23"/>
      <c r="G371" s="15"/>
      <c r="J371" s="25"/>
      <c r="P371" s="22"/>
      <c r="Q371" s="20"/>
    </row>
    <row r="372" spans="1:17" ht="28.5">
      <c r="A372" s="105" t="s">
        <v>284</v>
      </c>
      <c r="B372" s="63"/>
      <c r="C372" s="64" t="s">
        <v>359</v>
      </c>
      <c r="D372" s="68" t="s">
        <v>89</v>
      </c>
      <c r="E372" s="69">
        <v>950</v>
      </c>
      <c r="F372" s="23"/>
      <c r="G372" s="15"/>
      <c r="J372" s="25"/>
      <c r="P372" s="22"/>
      <c r="Q372" s="45"/>
    </row>
    <row r="373" spans="1:17" s="16" customFormat="1" ht="6.75" customHeight="1">
      <c r="A373" s="62"/>
      <c r="B373" s="63"/>
      <c r="C373" s="64"/>
      <c r="D373" s="68"/>
      <c r="E373" s="69"/>
      <c r="F373" s="23"/>
      <c r="G373" s="15"/>
      <c r="J373" s="25"/>
      <c r="P373" s="22"/>
      <c r="Q373" s="20"/>
    </row>
    <row r="374" spans="1:17">
      <c r="A374" s="105">
        <v>12.2</v>
      </c>
      <c r="B374" s="63"/>
      <c r="C374" s="80" t="s">
        <v>136</v>
      </c>
      <c r="D374" s="68"/>
      <c r="E374" s="69"/>
      <c r="F374" s="23"/>
      <c r="G374" s="15"/>
      <c r="J374" s="25"/>
      <c r="P374" s="22"/>
      <c r="Q374" s="45"/>
    </row>
    <row r="375" spans="1:17" s="16" customFormat="1" ht="6.75" customHeight="1">
      <c r="A375" s="62"/>
      <c r="B375" s="63"/>
      <c r="C375" s="64"/>
      <c r="D375" s="68"/>
      <c r="E375" s="69"/>
      <c r="F375" s="23"/>
      <c r="G375" s="15"/>
      <c r="J375" s="25"/>
      <c r="P375" s="22"/>
      <c r="Q375" s="20"/>
    </row>
    <row r="376" spans="1:17">
      <c r="A376" s="105" t="s">
        <v>285</v>
      </c>
      <c r="B376" s="63"/>
      <c r="C376" s="64" t="s">
        <v>133</v>
      </c>
      <c r="D376" s="68" t="s">
        <v>134</v>
      </c>
      <c r="E376" s="69">
        <v>1283</v>
      </c>
      <c r="F376" s="23"/>
      <c r="G376" s="15"/>
      <c r="J376" s="25"/>
      <c r="P376" s="22"/>
      <c r="Q376" s="45"/>
    </row>
    <row r="377" spans="1:17">
      <c r="A377" s="105"/>
      <c r="B377" s="63"/>
      <c r="C377" s="67"/>
      <c r="D377" s="68"/>
      <c r="E377" s="69"/>
      <c r="F377" s="23"/>
      <c r="G377" s="15"/>
      <c r="J377" s="25"/>
      <c r="P377" s="22"/>
      <c r="Q377" s="45"/>
    </row>
    <row r="378" spans="1:17">
      <c r="A378" s="105"/>
      <c r="B378" s="63"/>
      <c r="C378" s="67"/>
      <c r="D378" s="68"/>
      <c r="E378" s="69"/>
      <c r="F378" s="23"/>
      <c r="G378" s="15"/>
      <c r="J378" s="25"/>
      <c r="P378" s="22"/>
      <c r="Q378" s="45"/>
    </row>
    <row r="379" spans="1:17" s="34" customFormat="1" ht="27" customHeight="1">
      <c r="A379" s="76"/>
      <c r="B379" s="77"/>
      <c r="C379" s="81" t="s">
        <v>19</v>
      </c>
      <c r="D379" s="82"/>
      <c r="E379" s="82"/>
      <c r="F379" s="36"/>
      <c r="G379" s="32"/>
      <c r="I379" s="16"/>
      <c r="J379" s="25"/>
      <c r="P379" s="22"/>
      <c r="Q379" s="35"/>
    </row>
    <row r="380" spans="1:17" ht="32.450000000000003" customHeight="1">
      <c r="A380" s="105">
        <v>13</v>
      </c>
      <c r="B380" s="63"/>
      <c r="C380" s="67" t="s">
        <v>186</v>
      </c>
      <c r="D380" s="68"/>
      <c r="E380" s="69"/>
      <c r="F380" s="23"/>
      <c r="G380" s="15"/>
      <c r="J380" s="25"/>
      <c r="P380" s="22"/>
      <c r="Q380" s="45"/>
    </row>
    <row r="381" spans="1:17" ht="10.9" customHeight="1">
      <c r="A381" s="105"/>
      <c r="B381" s="63"/>
      <c r="C381" s="67"/>
      <c r="D381" s="68"/>
      <c r="E381" s="69"/>
      <c r="F381" s="23"/>
      <c r="G381" s="15"/>
      <c r="J381" s="25"/>
      <c r="P381" s="22"/>
      <c r="Q381" s="45"/>
    </row>
    <row r="382" spans="1:17">
      <c r="A382" s="105">
        <v>13.1</v>
      </c>
      <c r="B382" s="63"/>
      <c r="C382" s="67" t="s">
        <v>323</v>
      </c>
      <c r="D382" s="68"/>
      <c r="E382" s="69"/>
      <c r="F382" s="23"/>
      <c r="G382" s="15"/>
      <c r="J382" s="25"/>
      <c r="P382" s="22"/>
      <c r="Q382" s="45"/>
    </row>
    <row r="383" spans="1:17" ht="7.15" customHeight="1">
      <c r="A383" s="105"/>
      <c r="B383" s="63"/>
      <c r="C383" s="67"/>
      <c r="D383" s="68"/>
      <c r="E383" s="69"/>
      <c r="F383" s="23"/>
      <c r="G383" s="15"/>
      <c r="J383" s="25"/>
      <c r="P383" s="22"/>
      <c r="Q383" s="45"/>
    </row>
    <row r="384" spans="1:17">
      <c r="A384" s="105" t="s">
        <v>286</v>
      </c>
      <c r="B384" s="63"/>
      <c r="C384" s="64" t="s">
        <v>365</v>
      </c>
      <c r="D384" s="68" t="s">
        <v>89</v>
      </c>
      <c r="E384" s="69">
        <f>0.3*3289</f>
        <v>986.69999999999993</v>
      </c>
      <c r="F384" s="23"/>
      <c r="G384" s="15"/>
      <c r="J384" s="25"/>
      <c r="P384" s="22"/>
      <c r="Q384" s="45"/>
    </row>
    <row r="385" spans="1:17" s="16" customFormat="1" ht="6.75" customHeight="1">
      <c r="A385" s="62"/>
      <c r="B385" s="63"/>
      <c r="C385" s="67"/>
      <c r="D385" s="68"/>
      <c r="E385" s="69"/>
      <c r="F385" s="23"/>
      <c r="G385" s="15"/>
      <c r="J385" s="25"/>
      <c r="P385" s="22"/>
      <c r="Q385" s="20"/>
    </row>
    <row r="386" spans="1:17" ht="76.150000000000006" customHeight="1">
      <c r="A386" s="105" t="s">
        <v>322</v>
      </c>
      <c r="B386" s="63"/>
      <c r="C386" s="64" t="s">
        <v>376</v>
      </c>
      <c r="D386" s="68" t="s">
        <v>134</v>
      </c>
      <c r="E386" s="69">
        <f>0.3*1300</f>
        <v>390</v>
      </c>
      <c r="F386" s="23"/>
      <c r="G386" s="15"/>
      <c r="J386" s="25"/>
      <c r="P386" s="22"/>
      <c r="Q386" s="45"/>
    </row>
    <row r="387" spans="1:17" s="16" customFormat="1" ht="6.75" customHeight="1">
      <c r="A387" s="62"/>
      <c r="B387" s="63"/>
      <c r="C387" s="67"/>
      <c r="D387" s="68"/>
      <c r="E387" s="69"/>
      <c r="F387" s="23"/>
      <c r="G387" s="15"/>
      <c r="J387" s="25"/>
      <c r="P387" s="22"/>
      <c r="Q387" s="20"/>
    </row>
    <row r="388" spans="1:17" ht="42.75">
      <c r="A388" s="105" t="s">
        <v>321</v>
      </c>
      <c r="B388" s="63"/>
      <c r="C388" s="64" t="s">
        <v>377</v>
      </c>
      <c r="D388" s="68" t="s">
        <v>89</v>
      </c>
      <c r="E388" s="69">
        <f>0.3*819</f>
        <v>245.7</v>
      </c>
      <c r="F388" s="23"/>
      <c r="G388" s="15"/>
      <c r="J388" s="25"/>
      <c r="P388" s="22"/>
      <c r="Q388" s="45"/>
    </row>
    <row r="389" spans="1:17" s="16" customFormat="1" ht="6.75" customHeight="1">
      <c r="A389" s="62"/>
      <c r="B389" s="63"/>
      <c r="C389" s="67"/>
      <c r="D389" s="68"/>
      <c r="E389" s="69"/>
      <c r="F389" s="23"/>
      <c r="G389" s="15"/>
      <c r="J389" s="25"/>
      <c r="P389" s="22"/>
      <c r="Q389" s="20"/>
    </row>
    <row r="390" spans="1:17">
      <c r="A390" s="105" t="s">
        <v>320</v>
      </c>
      <c r="B390" s="63"/>
      <c r="C390" s="64" t="s">
        <v>378</v>
      </c>
      <c r="D390" s="68" t="s">
        <v>134</v>
      </c>
      <c r="E390" s="69">
        <f>0.3*4095</f>
        <v>1228.5</v>
      </c>
      <c r="F390" s="23"/>
      <c r="G390" s="15"/>
      <c r="J390" s="25"/>
      <c r="P390" s="22"/>
      <c r="Q390" s="45"/>
    </row>
    <row r="391" spans="1:17" s="16" customFormat="1" ht="6.4" customHeight="1">
      <c r="A391" s="62"/>
      <c r="B391" s="63"/>
      <c r="C391" s="67"/>
      <c r="D391" s="68"/>
      <c r="E391" s="69"/>
      <c r="F391" s="23"/>
      <c r="G391" s="15"/>
      <c r="J391" s="25"/>
      <c r="P391" s="22"/>
      <c r="Q391" s="20"/>
    </row>
    <row r="392" spans="1:17">
      <c r="A392" s="105" t="s">
        <v>319</v>
      </c>
      <c r="B392" s="63"/>
      <c r="C392" s="64" t="s">
        <v>137</v>
      </c>
      <c r="D392" s="68" t="s">
        <v>138</v>
      </c>
      <c r="E392" s="69">
        <v>5</v>
      </c>
      <c r="F392" s="23"/>
      <c r="G392" s="15"/>
      <c r="J392" s="25"/>
      <c r="P392" s="22"/>
      <c r="Q392" s="45"/>
    </row>
    <row r="393" spans="1:17" s="16" customFormat="1" ht="6.75" customHeight="1">
      <c r="A393" s="62"/>
      <c r="B393" s="63"/>
      <c r="C393" s="67"/>
      <c r="D393" s="68"/>
      <c r="E393" s="69"/>
      <c r="F393" s="23"/>
      <c r="G393" s="15"/>
      <c r="J393" s="25"/>
      <c r="P393" s="22"/>
      <c r="Q393" s="20"/>
    </row>
    <row r="394" spans="1:17">
      <c r="A394" s="105" t="s">
        <v>318</v>
      </c>
      <c r="B394" s="63"/>
      <c r="C394" s="64" t="s">
        <v>209</v>
      </c>
      <c r="D394" s="68" t="s">
        <v>89</v>
      </c>
      <c r="E394" s="69">
        <v>1788</v>
      </c>
      <c r="F394" s="23"/>
      <c r="G394" s="15"/>
      <c r="J394" s="25"/>
      <c r="P394" s="22"/>
      <c r="Q394" s="45"/>
    </row>
    <row r="395" spans="1:17" s="16" customFormat="1" ht="6.75" customHeight="1">
      <c r="A395" s="62"/>
      <c r="B395" s="63"/>
      <c r="C395" s="67"/>
      <c r="D395" s="68"/>
      <c r="E395" s="69"/>
      <c r="F395" s="23"/>
      <c r="G395" s="15"/>
      <c r="J395" s="25"/>
      <c r="P395" s="22"/>
      <c r="Q395" s="20"/>
    </row>
    <row r="396" spans="1:17">
      <c r="A396" s="105" t="s">
        <v>317</v>
      </c>
      <c r="B396" s="63"/>
      <c r="C396" s="64" t="s">
        <v>208</v>
      </c>
      <c r="D396" s="68" t="s">
        <v>134</v>
      </c>
      <c r="E396" s="69">
        <f>0.3*7800</f>
        <v>2340</v>
      </c>
      <c r="F396" s="23"/>
      <c r="G396" s="15"/>
      <c r="J396" s="25"/>
      <c r="P396" s="22"/>
      <c r="Q396" s="45"/>
    </row>
    <row r="397" spans="1:17" s="16" customFormat="1" ht="6.75" customHeight="1">
      <c r="A397" s="62"/>
      <c r="B397" s="63"/>
      <c r="C397" s="67"/>
      <c r="D397" s="68"/>
      <c r="E397" s="69"/>
      <c r="F397" s="23"/>
      <c r="G397" s="15"/>
      <c r="J397" s="25"/>
      <c r="P397" s="22"/>
      <c r="Q397" s="20"/>
    </row>
    <row r="398" spans="1:17">
      <c r="A398" s="105" t="s">
        <v>316</v>
      </c>
      <c r="B398" s="63"/>
      <c r="C398" s="64" t="s">
        <v>137</v>
      </c>
      <c r="D398" s="68" t="s">
        <v>21</v>
      </c>
      <c r="E398" s="69">
        <v>5</v>
      </c>
      <c r="F398" s="23"/>
      <c r="G398" s="15"/>
      <c r="J398" s="25"/>
      <c r="P398" s="22"/>
      <c r="Q398" s="45"/>
    </row>
    <row r="399" spans="1:17">
      <c r="A399" s="105"/>
      <c r="B399" s="63"/>
      <c r="C399" s="67"/>
      <c r="D399" s="68"/>
      <c r="E399" s="69"/>
      <c r="F399" s="23"/>
      <c r="G399" s="15"/>
      <c r="J399" s="25"/>
      <c r="P399" s="22"/>
      <c r="Q399" s="45"/>
    </row>
    <row r="400" spans="1:17">
      <c r="A400" s="105">
        <v>13.2</v>
      </c>
      <c r="B400" s="63"/>
      <c r="C400" s="67" t="s">
        <v>210</v>
      </c>
      <c r="D400" s="68"/>
      <c r="E400" s="69"/>
      <c r="F400" s="23"/>
      <c r="G400" s="15"/>
      <c r="J400" s="25"/>
      <c r="P400" s="22"/>
      <c r="Q400" s="45"/>
    </row>
    <row r="401" spans="1:17" ht="7.5" customHeight="1">
      <c r="A401" s="105"/>
      <c r="B401" s="63"/>
      <c r="D401" s="68"/>
      <c r="E401" s="69"/>
      <c r="F401" s="23"/>
      <c r="G401" s="15"/>
      <c r="J401" s="25"/>
      <c r="P401" s="22"/>
      <c r="Q401" s="45"/>
    </row>
    <row r="402" spans="1:17">
      <c r="A402" s="105" t="s">
        <v>292</v>
      </c>
      <c r="B402" s="63"/>
      <c r="C402" s="64" t="s">
        <v>364</v>
      </c>
      <c r="D402" s="68" t="s">
        <v>89</v>
      </c>
      <c r="E402" s="69">
        <f>0.33*438.96545</f>
        <v>144.8585985</v>
      </c>
      <c r="F402" s="23"/>
      <c r="G402" s="15"/>
      <c r="J402" s="25"/>
      <c r="P402" s="22"/>
      <c r="Q402" s="45"/>
    </row>
    <row r="403" spans="1:17" ht="5.65" customHeight="1">
      <c r="A403" s="105"/>
      <c r="B403" s="63"/>
      <c r="D403" s="68"/>
      <c r="E403" s="69"/>
      <c r="F403" s="23"/>
      <c r="G403" s="15"/>
      <c r="J403" s="25"/>
      <c r="P403" s="22"/>
      <c r="Q403" s="45"/>
    </row>
    <row r="404" spans="1:17">
      <c r="A404" s="105" t="s">
        <v>293</v>
      </c>
      <c r="B404" s="63"/>
      <c r="C404" s="64" t="s">
        <v>352</v>
      </c>
      <c r="D404" s="68" t="s">
        <v>89</v>
      </c>
      <c r="E404" s="69">
        <f>0.3*438.96545</f>
        <v>131.68963499999998</v>
      </c>
      <c r="F404" s="23"/>
      <c r="G404" s="15"/>
      <c r="J404" s="25"/>
      <c r="P404" s="22"/>
      <c r="Q404" s="45"/>
    </row>
    <row r="405" spans="1:17" ht="4.9000000000000004" customHeight="1">
      <c r="A405" s="105"/>
      <c r="B405" s="63"/>
      <c r="D405" s="68"/>
      <c r="E405" s="69"/>
      <c r="F405" s="23"/>
      <c r="G405" s="15"/>
      <c r="J405" s="25"/>
      <c r="P405" s="22"/>
      <c r="Q405" s="45"/>
    </row>
    <row r="406" spans="1:17" ht="28.5">
      <c r="A406" s="105" t="s">
        <v>294</v>
      </c>
      <c r="B406" s="63"/>
      <c r="C406" s="64" t="s">
        <v>380</v>
      </c>
      <c r="D406" s="68" t="s">
        <v>89</v>
      </c>
      <c r="E406" s="69">
        <f>0.15*438.96545</f>
        <v>65.844817499999991</v>
      </c>
      <c r="F406" s="23"/>
      <c r="G406" s="15"/>
      <c r="J406" s="25"/>
      <c r="P406" s="22"/>
      <c r="Q406" s="45"/>
    </row>
    <row r="407" spans="1:17" ht="6.4" customHeight="1">
      <c r="A407" s="105"/>
      <c r="B407" s="63"/>
      <c r="D407" s="68"/>
      <c r="E407" s="69"/>
      <c r="F407" s="23"/>
      <c r="G407" s="15"/>
      <c r="J407" s="25"/>
      <c r="P407" s="22"/>
      <c r="Q407" s="45"/>
    </row>
    <row r="408" spans="1:17" ht="28.5">
      <c r="A408" s="105" t="s">
        <v>295</v>
      </c>
      <c r="B408" s="63"/>
      <c r="C408" s="64" t="s">
        <v>360</v>
      </c>
      <c r="D408" s="68" t="s">
        <v>89</v>
      </c>
      <c r="E408" s="69">
        <f>0.18*438.96545</f>
        <v>79.013780999999994</v>
      </c>
      <c r="F408" s="23"/>
      <c r="G408" s="15"/>
      <c r="J408" s="25"/>
      <c r="P408" s="22"/>
      <c r="Q408" s="45"/>
    </row>
    <row r="409" spans="1:17" ht="7.9" customHeight="1">
      <c r="A409" s="105"/>
      <c r="B409" s="63"/>
      <c r="D409" s="68"/>
      <c r="E409" s="69"/>
      <c r="F409" s="23"/>
      <c r="G409" s="15"/>
      <c r="J409" s="25"/>
      <c r="P409" s="22"/>
      <c r="Q409" s="45"/>
    </row>
    <row r="410" spans="1:17">
      <c r="A410" s="105" t="s">
        <v>296</v>
      </c>
      <c r="B410" s="63"/>
      <c r="C410" s="64" t="s">
        <v>211</v>
      </c>
      <c r="D410" s="68" t="s">
        <v>17</v>
      </c>
      <c r="E410" s="69">
        <v>10</v>
      </c>
      <c r="F410" s="23"/>
      <c r="G410" s="15"/>
      <c r="J410" s="25"/>
      <c r="P410" s="22"/>
      <c r="Q410" s="45"/>
    </row>
    <row r="411" spans="1:17" ht="7.15" customHeight="1">
      <c r="A411" s="105"/>
      <c r="B411" s="63"/>
      <c r="D411" s="68"/>
      <c r="E411" s="69"/>
      <c r="F411" s="23"/>
      <c r="G411" s="15"/>
      <c r="J411" s="25"/>
      <c r="P411" s="22"/>
      <c r="Q411" s="45"/>
    </row>
    <row r="412" spans="1:17">
      <c r="A412" s="105" t="s">
        <v>297</v>
      </c>
      <c r="B412" s="63"/>
      <c r="C412" s="64" t="s">
        <v>214</v>
      </c>
      <c r="D412" s="68" t="s">
        <v>17</v>
      </c>
      <c r="E412" s="69">
        <v>154</v>
      </c>
      <c r="F412" s="23"/>
      <c r="G412" s="15"/>
      <c r="J412" s="25"/>
      <c r="P412" s="22"/>
      <c r="Q412" s="45"/>
    </row>
    <row r="413" spans="1:17" ht="9" customHeight="1">
      <c r="A413" s="105"/>
      <c r="B413" s="63"/>
      <c r="C413" s="67"/>
      <c r="D413" s="68"/>
      <c r="E413" s="69"/>
      <c r="F413" s="23"/>
      <c r="G413" s="15"/>
      <c r="J413" s="25"/>
      <c r="P413" s="22"/>
      <c r="Q413" s="45"/>
    </row>
    <row r="414" spans="1:17">
      <c r="A414" s="105">
        <v>13.3</v>
      </c>
      <c r="B414" s="63"/>
      <c r="C414" s="67" t="s">
        <v>212</v>
      </c>
      <c r="D414" s="68"/>
      <c r="E414" s="69"/>
      <c r="F414" s="23"/>
      <c r="G414" s="15"/>
      <c r="J414" s="25"/>
      <c r="P414" s="22"/>
      <c r="Q414" s="45"/>
    </row>
    <row r="415" spans="1:17" ht="7.15" customHeight="1">
      <c r="A415" s="105"/>
      <c r="B415" s="63"/>
      <c r="C415" s="67"/>
      <c r="D415" s="68"/>
      <c r="E415" s="69"/>
      <c r="F415" s="23"/>
      <c r="G415" s="15"/>
      <c r="J415" s="25"/>
      <c r="P415" s="22"/>
      <c r="Q415" s="45"/>
    </row>
    <row r="416" spans="1:17">
      <c r="A416" s="105" t="s">
        <v>287</v>
      </c>
      <c r="B416" s="63"/>
      <c r="C416" s="64" t="s">
        <v>213</v>
      </c>
      <c r="D416" s="68" t="s">
        <v>89</v>
      </c>
      <c r="E416" s="69">
        <v>814.93739600000015</v>
      </c>
      <c r="F416" s="23"/>
      <c r="G416" s="15"/>
      <c r="J416" s="25"/>
      <c r="P416" s="22"/>
      <c r="Q416" s="45"/>
    </row>
    <row r="417" spans="1:17" ht="9" customHeight="1">
      <c r="A417" s="105"/>
      <c r="B417" s="63"/>
      <c r="D417" s="68"/>
      <c r="E417" s="69"/>
      <c r="F417" s="23"/>
      <c r="G417" s="15"/>
      <c r="J417" s="25"/>
      <c r="P417" s="22"/>
      <c r="Q417" s="45"/>
    </row>
    <row r="418" spans="1:17">
      <c r="A418" s="105" t="s">
        <v>288</v>
      </c>
      <c r="B418" s="63"/>
      <c r="C418" s="64" t="s">
        <v>352</v>
      </c>
      <c r="D418" s="68" t="s">
        <v>89</v>
      </c>
      <c r="E418" s="69">
        <f>0.3*1455.24535</f>
        <v>436.57360499999999</v>
      </c>
      <c r="F418" s="23"/>
      <c r="G418" s="15"/>
      <c r="J418" s="25"/>
      <c r="P418" s="22"/>
      <c r="Q418" s="45"/>
    </row>
    <row r="419" spans="1:17" ht="9" customHeight="1">
      <c r="A419" s="105"/>
      <c r="B419" s="63"/>
      <c r="D419" s="68"/>
      <c r="E419" s="69"/>
      <c r="F419" s="23"/>
      <c r="G419" s="15"/>
      <c r="J419" s="25"/>
      <c r="P419" s="22"/>
      <c r="Q419" s="45"/>
    </row>
    <row r="420" spans="1:17">
      <c r="A420" s="105" t="s">
        <v>289</v>
      </c>
      <c r="B420" s="63"/>
      <c r="C420" s="64" t="s">
        <v>363</v>
      </c>
      <c r="D420" s="68" t="s">
        <v>89</v>
      </c>
      <c r="E420" s="69">
        <f>0.15*1455.24535</f>
        <v>218.28680249999999</v>
      </c>
      <c r="F420" s="23"/>
      <c r="G420" s="15"/>
      <c r="J420" s="25"/>
      <c r="P420" s="22"/>
      <c r="Q420" s="45"/>
    </row>
    <row r="421" spans="1:17" ht="7.15" customHeight="1">
      <c r="A421" s="105"/>
      <c r="B421" s="63"/>
      <c r="D421" s="68"/>
      <c r="E421" s="69"/>
      <c r="F421" s="23"/>
      <c r="G421" s="15"/>
      <c r="J421" s="25"/>
      <c r="P421" s="22"/>
      <c r="Q421" s="45"/>
    </row>
    <row r="422" spans="1:17">
      <c r="A422" s="105" t="s">
        <v>290</v>
      </c>
      <c r="B422" s="63"/>
      <c r="C422" s="64" t="s">
        <v>362</v>
      </c>
      <c r="D422" s="68" t="s">
        <v>89</v>
      </c>
      <c r="E422" s="69">
        <f>0.3*1455.24535</f>
        <v>436.57360499999999</v>
      </c>
      <c r="F422" s="23"/>
      <c r="G422" s="15"/>
      <c r="J422" s="25"/>
      <c r="P422" s="22"/>
      <c r="Q422" s="45"/>
    </row>
    <row r="423" spans="1:17" ht="6" customHeight="1">
      <c r="A423" s="105"/>
      <c r="B423" s="63"/>
      <c r="D423" s="68"/>
      <c r="E423" s="69"/>
      <c r="F423" s="23"/>
      <c r="G423" s="15"/>
      <c r="J423" s="25"/>
      <c r="P423" s="22"/>
      <c r="Q423" s="45"/>
    </row>
    <row r="424" spans="1:17" ht="28.5">
      <c r="A424" s="105" t="s">
        <v>291</v>
      </c>
      <c r="B424" s="63"/>
      <c r="C424" s="64" t="s">
        <v>361</v>
      </c>
      <c r="D424" s="68" t="s">
        <v>89</v>
      </c>
      <c r="E424" s="69">
        <f>0.03*1455.24535</f>
        <v>43.657360499999996</v>
      </c>
      <c r="F424" s="23"/>
      <c r="G424" s="15"/>
      <c r="J424" s="25"/>
      <c r="P424" s="22"/>
      <c r="Q424" s="45"/>
    </row>
    <row r="425" spans="1:17" ht="18.399999999999999" customHeight="1">
      <c r="A425" s="105"/>
      <c r="B425" s="63"/>
      <c r="D425" s="68"/>
      <c r="E425" s="69"/>
      <c r="F425" s="23"/>
      <c r="G425" s="15"/>
      <c r="J425" s="25"/>
      <c r="P425" s="22"/>
      <c r="Q425" s="45"/>
    </row>
    <row r="426" spans="1:17" s="34" customFormat="1" ht="27" customHeight="1">
      <c r="A426" s="76"/>
      <c r="B426" s="77"/>
      <c r="C426" s="81" t="s">
        <v>19</v>
      </c>
      <c r="D426" s="82"/>
      <c r="E426" s="82"/>
      <c r="F426" s="36"/>
      <c r="G426" s="32"/>
      <c r="I426" s="16"/>
      <c r="J426" s="25"/>
      <c r="P426" s="22"/>
      <c r="Q426" s="35"/>
    </row>
    <row r="427" spans="1:17">
      <c r="A427" s="105"/>
      <c r="B427" s="63"/>
      <c r="C427" s="67"/>
      <c r="D427" s="68"/>
      <c r="E427" s="69"/>
      <c r="F427" s="23"/>
      <c r="G427" s="15"/>
      <c r="J427" s="25"/>
      <c r="P427" s="22"/>
      <c r="Q427" s="45"/>
    </row>
    <row r="428" spans="1:17">
      <c r="A428" s="105"/>
      <c r="B428" s="63"/>
      <c r="C428" s="67" t="s">
        <v>15</v>
      </c>
      <c r="D428" s="68"/>
      <c r="E428" s="69"/>
      <c r="F428" s="23"/>
      <c r="G428" s="48"/>
      <c r="J428" s="25"/>
      <c r="P428" s="22"/>
      <c r="Q428" s="45"/>
    </row>
    <row r="429" spans="1:17">
      <c r="A429" s="105"/>
      <c r="B429" s="63"/>
      <c r="C429" s="67"/>
      <c r="D429" s="68"/>
      <c r="E429" s="69"/>
      <c r="F429" s="23"/>
      <c r="G429" s="48"/>
      <c r="J429" s="25"/>
      <c r="P429" s="22"/>
      <c r="Q429" s="45"/>
    </row>
    <row r="430" spans="1:17">
      <c r="A430" s="105"/>
      <c r="B430" s="63"/>
      <c r="C430" s="67" t="str">
        <f>C362</f>
        <v>SECTION 5: LAND &amp; MARINE WORKS</v>
      </c>
      <c r="D430" s="68"/>
      <c r="E430" s="69"/>
      <c r="F430" s="23"/>
      <c r="G430" s="48"/>
      <c r="J430" s="25"/>
      <c r="P430" s="22"/>
      <c r="Q430" s="45"/>
    </row>
    <row r="431" spans="1:17">
      <c r="A431" s="105"/>
      <c r="B431" s="63"/>
      <c r="C431" s="67"/>
      <c r="D431" s="68"/>
      <c r="E431" s="69"/>
      <c r="F431" s="23"/>
      <c r="G431" s="48"/>
      <c r="J431" s="25"/>
      <c r="P431" s="22"/>
      <c r="Q431" s="45"/>
    </row>
    <row r="432" spans="1:17">
      <c r="A432" s="105"/>
      <c r="B432" s="63"/>
      <c r="C432" s="67" t="str">
        <f>C364</f>
        <v>BILL NO 1: SCOUR PROTECTION</v>
      </c>
      <c r="D432" s="68"/>
      <c r="E432" s="69"/>
      <c r="F432" s="23"/>
      <c r="G432" s="48"/>
      <c r="J432" s="25"/>
      <c r="P432" s="22"/>
      <c r="Q432" s="45"/>
    </row>
    <row r="433" spans="1:17">
      <c r="A433" s="105"/>
      <c r="B433" s="63"/>
      <c r="D433" s="68"/>
      <c r="E433" s="69"/>
      <c r="F433" s="23"/>
      <c r="G433" s="48"/>
      <c r="J433" s="25"/>
      <c r="P433" s="22"/>
      <c r="Q433" s="45"/>
    </row>
    <row r="434" spans="1:17" ht="30">
      <c r="A434" s="105"/>
      <c r="B434" s="63"/>
      <c r="C434" s="67" t="str">
        <f>C380</f>
        <v>BILL NO 2: PAVING, EXCAVATION AND BACKFILLING</v>
      </c>
      <c r="D434" s="68"/>
      <c r="E434" s="69"/>
      <c r="F434" s="23"/>
      <c r="G434" s="48"/>
      <c r="J434" s="25"/>
      <c r="P434" s="22"/>
      <c r="Q434" s="45"/>
    </row>
    <row r="435" spans="1:17">
      <c r="A435" s="105"/>
      <c r="B435" s="63"/>
      <c r="D435" s="68"/>
      <c r="E435" s="69"/>
      <c r="F435" s="23"/>
      <c r="G435" s="48"/>
      <c r="J435" s="25"/>
      <c r="P435" s="22"/>
      <c r="Q435" s="45"/>
    </row>
    <row r="436" spans="1:17">
      <c r="A436" s="105"/>
      <c r="B436" s="63"/>
      <c r="C436" s="67"/>
      <c r="D436" s="68"/>
      <c r="E436" s="69"/>
      <c r="F436" s="23"/>
      <c r="G436" s="48"/>
      <c r="J436" s="25"/>
      <c r="P436" s="22"/>
      <c r="Q436" s="45"/>
    </row>
    <row r="437" spans="1:17">
      <c r="A437" s="105"/>
      <c r="B437" s="63"/>
      <c r="C437" s="67"/>
      <c r="D437" s="68"/>
      <c r="E437" s="69"/>
      <c r="F437" s="23"/>
      <c r="G437" s="15"/>
      <c r="J437" s="25"/>
      <c r="P437" s="22"/>
      <c r="Q437" s="45"/>
    </row>
    <row r="438" spans="1:17">
      <c r="A438" s="105"/>
      <c r="B438" s="63"/>
      <c r="C438" s="67"/>
      <c r="D438" s="68"/>
      <c r="E438" s="69"/>
      <c r="F438" s="23"/>
      <c r="G438" s="15"/>
      <c r="J438" s="25"/>
      <c r="P438" s="22"/>
      <c r="Q438" s="45"/>
    </row>
    <row r="439" spans="1:17">
      <c r="A439" s="105"/>
      <c r="B439" s="63"/>
      <c r="C439" s="67"/>
      <c r="D439" s="68"/>
      <c r="E439" s="69"/>
      <c r="F439" s="23"/>
      <c r="G439" s="15"/>
      <c r="J439" s="25"/>
      <c r="P439" s="22"/>
      <c r="Q439" s="45"/>
    </row>
    <row r="440" spans="1:17">
      <c r="A440" s="105"/>
      <c r="B440" s="63"/>
      <c r="C440" s="67"/>
      <c r="D440" s="68"/>
      <c r="E440" s="69"/>
      <c r="F440" s="23"/>
      <c r="G440" s="15"/>
      <c r="J440" s="25"/>
      <c r="P440" s="22"/>
      <c r="Q440" s="45"/>
    </row>
    <row r="441" spans="1:17">
      <c r="A441" s="105"/>
      <c r="B441" s="63"/>
      <c r="C441" s="67"/>
      <c r="D441" s="68"/>
      <c r="E441" s="69"/>
      <c r="F441" s="23"/>
      <c r="G441" s="15"/>
      <c r="J441" s="25"/>
      <c r="P441" s="22"/>
      <c r="Q441" s="45"/>
    </row>
    <row r="442" spans="1:17">
      <c r="A442" s="105"/>
      <c r="B442" s="63"/>
      <c r="C442" s="67"/>
      <c r="D442" s="68"/>
      <c r="E442" s="69"/>
      <c r="F442" s="23"/>
      <c r="G442" s="15"/>
      <c r="J442" s="25"/>
      <c r="P442" s="22"/>
      <c r="Q442" s="45"/>
    </row>
    <row r="443" spans="1:17">
      <c r="A443" s="105"/>
      <c r="B443" s="63"/>
      <c r="C443" s="67"/>
      <c r="D443" s="68"/>
      <c r="E443" s="69"/>
      <c r="F443" s="23"/>
      <c r="G443" s="15"/>
      <c r="J443" s="25"/>
      <c r="P443" s="22"/>
      <c r="Q443" s="45"/>
    </row>
    <row r="444" spans="1:17">
      <c r="A444" s="105"/>
      <c r="B444" s="63"/>
      <c r="C444" s="67"/>
      <c r="D444" s="68"/>
      <c r="E444" s="69"/>
      <c r="F444" s="23"/>
      <c r="G444" s="15"/>
      <c r="J444" s="25"/>
      <c r="P444" s="22"/>
      <c r="Q444" s="45"/>
    </row>
    <row r="445" spans="1:17">
      <c r="A445" s="105"/>
      <c r="B445" s="63"/>
      <c r="C445" s="67"/>
      <c r="D445" s="68"/>
      <c r="E445" s="69"/>
      <c r="F445" s="23"/>
      <c r="G445" s="15"/>
      <c r="J445" s="25"/>
      <c r="P445" s="22"/>
      <c r="Q445" s="45"/>
    </row>
    <row r="446" spans="1:17">
      <c r="A446" s="105"/>
      <c r="B446" s="63"/>
      <c r="C446" s="67"/>
      <c r="D446" s="68"/>
      <c r="E446" s="69"/>
      <c r="F446" s="23"/>
      <c r="G446" s="15"/>
      <c r="J446" s="25"/>
      <c r="P446" s="22"/>
      <c r="Q446" s="45"/>
    </row>
    <row r="447" spans="1:17">
      <c r="A447" s="105"/>
      <c r="B447" s="63"/>
      <c r="C447" s="67"/>
      <c r="D447" s="68"/>
      <c r="E447" s="69"/>
      <c r="F447" s="23"/>
      <c r="G447" s="15"/>
      <c r="J447" s="25"/>
      <c r="P447" s="22"/>
      <c r="Q447" s="45"/>
    </row>
    <row r="448" spans="1:17">
      <c r="A448" s="105"/>
      <c r="B448" s="63"/>
      <c r="C448" s="67"/>
      <c r="D448" s="68"/>
      <c r="E448" s="69"/>
      <c r="F448" s="23"/>
      <c r="G448" s="15"/>
      <c r="J448" s="25"/>
      <c r="P448" s="22"/>
      <c r="Q448" s="45"/>
    </row>
    <row r="449" spans="1:17">
      <c r="A449" s="105"/>
      <c r="B449" s="63"/>
      <c r="C449" s="67"/>
      <c r="D449" s="68"/>
      <c r="E449" s="69"/>
      <c r="F449" s="23"/>
      <c r="G449" s="15"/>
      <c r="J449" s="25"/>
      <c r="P449" s="22"/>
      <c r="Q449" s="45"/>
    </row>
    <row r="450" spans="1:17">
      <c r="A450" s="105"/>
      <c r="B450" s="63"/>
      <c r="C450" s="67"/>
      <c r="D450" s="68"/>
      <c r="E450" s="69"/>
      <c r="F450" s="23"/>
      <c r="G450" s="15"/>
      <c r="J450" s="25"/>
      <c r="P450" s="22"/>
      <c r="Q450" s="45"/>
    </row>
    <row r="451" spans="1:17">
      <c r="A451" s="105"/>
      <c r="B451" s="63"/>
      <c r="C451" s="67"/>
      <c r="D451" s="68"/>
      <c r="E451" s="69"/>
      <c r="F451" s="23"/>
      <c r="G451" s="15"/>
      <c r="J451" s="25"/>
      <c r="P451" s="22"/>
      <c r="Q451" s="45"/>
    </row>
    <row r="452" spans="1:17">
      <c r="A452" s="105"/>
      <c r="B452" s="63"/>
      <c r="C452" s="67"/>
      <c r="D452" s="68"/>
      <c r="E452" s="69"/>
      <c r="F452" s="23"/>
      <c r="G452" s="15"/>
      <c r="J452" s="25"/>
      <c r="P452" s="22"/>
      <c r="Q452" s="45"/>
    </row>
    <row r="453" spans="1:17">
      <c r="A453" s="105"/>
      <c r="B453" s="63"/>
      <c r="C453" s="67"/>
      <c r="D453" s="68"/>
      <c r="E453" s="69"/>
      <c r="F453" s="23"/>
      <c r="G453" s="15"/>
      <c r="J453" s="25"/>
      <c r="P453" s="22"/>
      <c r="Q453" s="45"/>
    </row>
    <row r="454" spans="1:17">
      <c r="A454" s="105"/>
      <c r="B454" s="63"/>
      <c r="C454" s="67"/>
      <c r="D454" s="68"/>
      <c r="E454" s="69"/>
      <c r="F454" s="23"/>
      <c r="G454" s="15"/>
      <c r="J454" s="25"/>
      <c r="P454" s="22"/>
      <c r="Q454" s="45"/>
    </row>
    <row r="455" spans="1:17">
      <c r="A455" s="105"/>
      <c r="B455" s="63"/>
      <c r="C455" s="67"/>
      <c r="D455" s="68"/>
      <c r="E455" s="69"/>
      <c r="F455" s="23"/>
      <c r="G455" s="15"/>
      <c r="J455" s="25"/>
      <c r="P455" s="22"/>
      <c r="Q455" s="45"/>
    </row>
    <row r="456" spans="1:17">
      <c r="A456" s="105"/>
      <c r="B456" s="63"/>
      <c r="C456" s="67"/>
      <c r="D456" s="68"/>
      <c r="E456" s="69"/>
      <c r="F456" s="23"/>
      <c r="G456" s="15"/>
      <c r="J456" s="25"/>
      <c r="P456" s="22"/>
      <c r="Q456" s="45"/>
    </row>
    <row r="457" spans="1:17">
      <c r="A457" s="105"/>
      <c r="B457" s="63"/>
      <c r="C457" s="67"/>
      <c r="D457" s="68"/>
      <c r="E457" s="69"/>
      <c r="F457" s="23"/>
      <c r="G457" s="15"/>
      <c r="J457" s="25"/>
      <c r="P457" s="22"/>
      <c r="Q457" s="45"/>
    </row>
    <row r="458" spans="1:17">
      <c r="A458" s="105"/>
      <c r="B458" s="63"/>
      <c r="C458" s="67"/>
      <c r="D458" s="68"/>
      <c r="E458" s="69"/>
      <c r="F458" s="23"/>
      <c r="G458" s="15"/>
      <c r="J458" s="25"/>
      <c r="P458" s="22"/>
      <c r="Q458" s="45"/>
    </row>
    <row r="459" spans="1:17" s="34" customFormat="1" ht="27" customHeight="1">
      <c r="A459" s="76"/>
      <c r="B459" s="77"/>
      <c r="C459" s="81" t="s">
        <v>16</v>
      </c>
      <c r="D459" s="82"/>
      <c r="E459" s="82"/>
      <c r="F459" s="36"/>
      <c r="G459" s="32"/>
      <c r="H459" s="47"/>
      <c r="I459" s="16"/>
      <c r="J459" s="25"/>
      <c r="P459" s="22"/>
      <c r="Q459" s="35"/>
    </row>
    <row r="460" spans="1:17">
      <c r="A460" s="105"/>
      <c r="B460" s="63"/>
      <c r="C460" s="67"/>
      <c r="D460" s="68"/>
      <c r="E460" s="69"/>
      <c r="F460" s="23"/>
      <c r="G460" s="15"/>
      <c r="J460" s="25"/>
      <c r="P460" s="22"/>
      <c r="Q460" s="45"/>
    </row>
    <row r="461" spans="1:17">
      <c r="A461" s="105"/>
      <c r="B461" s="63"/>
      <c r="C461" s="67" t="s">
        <v>187</v>
      </c>
      <c r="D461" s="68"/>
      <c r="E461" s="69"/>
      <c r="F461" s="23"/>
      <c r="G461" s="15"/>
      <c r="J461" s="25"/>
      <c r="P461" s="22"/>
      <c r="Q461" s="45"/>
    </row>
    <row r="462" spans="1:17" s="16" customFormat="1" ht="6.75" customHeight="1">
      <c r="A462" s="62"/>
      <c r="B462" s="63"/>
      <c r="C462" s="67"/>
      <c r="D462" s="68"/>
      <c r="E462" s="69"/>
      <c r="F462" s="23"/>
      <c r="G462" s="15"/>
      <c r="J462" s="25"/>
      <c r="P462" s="22"/>
      <c r="Q462" s="20"/>
    </row>
    <row r="463" spans="1:17">
      <c r="A463" s="105">
        <v>14</v>
      </c>
      <c r="B463" s="63"/>
      <c r="C463" s="67" t="s">
        <v>181</v>
      </c>
      <c r="D463" s="68"/>
      <c r="E463" s="69"/>
      <c r="F463" s="23"/>
      <c r="G463" s="15"/>
      <c r="J463" s="25"/>
      <c r="P463" s="22"/>
      <c r="Q463" s="45"/>
    </row>
    <row r="464" spans="1:17" s="16" customFormat="1" ht="6.75" customHeight="1">
      <c r="A464" s="62"/>
      <c r="B464" s="63"/>
      <c r="C464" s="67"/>
      <c r="D464" s="68"/>
      <c r="E464" s="69"/>
      <c r="F464" s="23"/>
      <c r="G464" s="15"/>
      <c r="J464" s="25"/>
      <c r="P464" s="22"/>
      <c r="Q464" s="20"/>
    </row>
    <row r="465" spans="1:17">
      <c r="A465" s="105">
        <v>14.1</v>
      </c>
      <c r="B465" s="63"/>
      <c r="C465" s="80" t="s">
        <v>182</v>
      </c>
      <c r="D465" s="68"/>
      <c r="E465" s="69"/>
      <c r="F465" s="23"/>
      <c r="G465" s="15"/>
      <c r="J465" s="25"/>
      <c r="P465" s="22"/>
      <c r="Q465" s="45"/>
    </row>
    <row r="466" spans="1:17" s="16" customFormat="1" ht="6.75" customHeight="1">
      <c r="A466" s="62"/>
      <c r="B466" s="63"/>
      <c r="C466" s="67"/>
      <c r="D466" s="68"/>
      <c r="E466" s="69"/>
      <c r="F466" s="23"/>
      <c r="G466" s="15"/>
      <c r="J466" s="25"/>
      <c r="P466" s="22"/>
      <c r="Q466" s="20"/>
    </row>
    <row r="467" spans="1:17" ht="142.5">
      <c r="A467" s="105" t="s">
        <v>298</v>
      </c>
      <c r="B467" s="63"/>
      <c r="C467" s="64" t="s">
        <v>379</v>
      </c>
      <c r="D467" s="68" t="s">
        <v>113</v>
      </c>
      <c r="E467" s="69">
        <v>1</v>
      </c>
      <c r="F467" s="23"/>
      <c r="G467" s="15"/>
      <c r="J467" s="25"/>
      <c r="P467" s="22"/>
      <c r="Q467" s="45"/>
    </row>
    <row r="468" spans="1:17" s="16" customFormat="1" ht="11.45" customHeight="1">
      <c r="A468" s="62"/>
      <c r="B468" s="63"/>
      <c r="C468" s="67"/>
      <c r="D468" s="68"/>
      <c r="E468" s="69"/>
      <c r="F468" s="23"/>
      <c r="G468" s="15"/>
      <c r="J468" s="25"/>
      <c r="P468" s="22"/>
      <c r="Q468" s="20"/>
    </row>
    <row r="469" spans="1:17">
      <c r="A469" s="105">
        <v>14.2</v>
      </c>
      <c r="B469" s="63"/>
      <c r="C469" s="80" t="s">
        <v>188</v>
      </c>
      <c r="D469" s="68"/>
      <c r="E469" s="69"/>
      <c r="F469" s="23"/>
      <c r="G469" s="15"/>
      <c r="J469" s="25"/>
      <c r="P469" s="22"/>
      <c r="Q469" s="45"/>
    </row>
    <row r="470" spans="1:17" s="16" customFormat="1" ht="6.75" customHeight="1">
      <c r="A470" s="62"/>
      <c r="B470" s="63"/>
      <c r="C470" s="67"/>
      <c r="D470" s="68"/>
      <c r="E470" s="69"/>
      <c r="F470" s="23"/>
      <c r="G470" s="15"/>
      <c r="J470" s="25"/>
      <c r="P470" s="22"/>
      <c r="Q470" s="20"/>
    </row>
    <row r="471" spans="1:17" ht="42.75">
      <c r="A471" s="105"/>
      <c r="B471" s="63"/>
      <c r="C471" s="64" t="s">
        <v>345</v>
      </c>
      <c r="D471" s="68"/>
      <c r="E471" s="69"/>
      <c r="F471" s="23"/>
      <c r="G471" s="15"/>
      <c r="J471" s="25"/>
      <c r="P471" s="22"/>
      <c r="Q471" s="45"/>
    </row>
    <row r="472" spans="1:17" s="16" customFormat="1" ht="6.75" customHeight="1">
      <c r="A472" s="62"/>
      <c r="B472" s="63"/>
      <c r="C472" s="67"/>
      <c r="D472" s="68"/>
      <c r="E472" s="69"/>
      <c r="F472" s="23"/>
      <c r="G472" s="15"/>
      <c r="J472" s="25"/>
      <c r="P472" s="22"/>
      <c r="Q472" s="20"/>
    </row>
    <row r="473" spans="1:17">
      <c r="A473" s="105" t="s">
        <v>299</v>
      </c>
      <c r="B473" s="63"/>
      <c r="C473" s="64" t="s">
        <v>143</v>
      </c>
      <c r="D473" s="68" t="s">
        <v>17</v>
      </c>
      <c r="E473" s="69">
        <v>200</v>
      </c>
      <c r="F473" s="23"/>
      <c r="G473" s="15"/>
      <c r="J473" s="25"/>
      <c r="P473" s="22"/>
      <c r="Q473" s="45"/>
    </row>
    <row r="474" spans="1:17" s="16" customFormat="1" ht="6.75" customHeight="1">
      <c r="A474" s="62"/>
      <c r="B474" s="63"/>
      <c r="C474" s="67"/>
      <c r="D474" s="68"/>
      <c r="E474" s="69"/>
      <c r="F474" s="23"/>
      <c r="G474" s="15"/>
      <c r="J474" s="25"/>
      <c r="P474" s="22"/>
      <c r="Q474" s="20"/>
    </row>
    <row r="475" spans="1:17">
      <c r="A475" s="105" t="s">
        <v>300</v>
      </c>
      <c r="B475" s="63"/>
      <c r="C475" s="64" t="s">
        <v>145</v>
      </c>
      <c r="D475" s="68" t="s">
        <v>17</v>
      </c>
      <c r="E475" s="69">
        <v>80</v>
      </c>
      <c r="F475" s="23"/>
      <c r="G475" s="15"/>
      <c r="J475" s="25"/>
      <c r="P475" s="22"/>
      <c r="Q475" s="45"/>
    </row>
    <row r="476" spans="1:17" s="16" customFormat="1" ht="6.75" customHeight="1">
      <c r="A476" s="62"/>
      <c r="B476" s="63"/>
      <c r="C476" s="67"/>
      <c r="D476" s="68"/>
      <c r="E476" s="69"/>
      <c r="F476" s="23"/>
      <c r="G476" s="15"/>
      <c r="J476" s="25"/>
      <c r="P476" s="22"/>
      <c r="Q476" s="20"/>
    </row>
    <row r="477" spans="1:17">
      <c r="A477" s="105" t="s">
        <v>301</v>
      </c>
      <c r="B477" s="63"/>
      <c r="C477" s="64" t="s">
        <v>147</v>
      </c>
      <c r="D477" s="68" t="s">
        <v>17</v>
      </c>
      <c r="E477" s="69">
        <v>150</v>
      </c>
      <c r="F477" s="23"/>
      <c r="G477" s="15"/>
      <c r="J477" s="25"/>
      <c r="P477" s="22"/>
      <c r="Q477" s="45"/>
    </row>
    <row r="478" spans="1:17" s="16" customFormat="1" ht="6.75" customHeight="1">
      <c r="A478" s="62"/>
      <c r="B478" s="63"/>
      <c r="C478" s="67"/>
      <c r="D478" s="68"/>
      <c r="E478" s="69"/>
      <c r="F478" s="23"/>
      <c r="G478" s="15"/>
      <c r="J478" s="25"/>
      <c r="P478" s="22"/>
      <c r="Q478" s="20"/>
    </row>
    <row r="479" spans="1:17">
      <c r="A479" s="105" t="s">
        <v>302</v>
      </c>
      <c r="B479" s="63"/>
      <c r="C479" s="64" t="s">
        <v>149</v>
      </c>
      <c r="D479" s="68" t="s">
        <v>17</v>
      </c>
      <c r="E479" s="69">
        <v>110</v>
      </c>
      <c r="F479" s="23"/>
      <c r="G479" s="15"/>
      <c r="J479" s="25"/>
      <c r="P479" s="22"/>
      <c r="Q479" s="45"/>
    </row>
    <row r="480" spans="1:17" s="16" customFormat="1" ht="14.45" customHeight="1">
      <c r="A480" s="62"/>
      <c r="B480" s="63"/>
      <c r="C480" s="67"/>
      <c r="D480" s="68"/>
      <c r="E480" s="69"/>
      <c r="F480" s="23"/>
      <c r="G480" s="15"/>
      <c r="J480" s="25"/>
      <c r="P480" s="22"/>
      <c r="Q480" s="20"/>
    </row>
    <row r="481" spans="1:17">
      <c r="A481" s="105">
        <v>14.3</v>
      </c>
      <c r="B481" s="63"/>
      <c r="C481" s="80" t="s">
        <v>189</v>
      </c>
      <c r="D481" s="68"/>
      <c r="E481" s="69"/>
      <c r="F481" s="23"/>
      <c r="G481" s="15"/>
      <c r="J481" s="25"/>
      <c r="P481" s="22"/>
      <c r="Q481" s="45"/>
    </row>
    <row r="482" spans="1:17" s="16" customFormat="1" ht="6.75" customHeight="1">
      <c r="A482" s="62"/>
      <c r="B482" s="63"/>
      <c r="C482" s="67"/>
      <c r="D482" s="68"/>
      <c r="E482" s="69"/>
      <c r="F482" s="23"/>
      <c r="G482" s="15"/>
      <c r="J482" s="25"/>
      <c r="P482" s="22"/>
      <c r="Q482" s="20"/>
    </row>
    <row r="483" spans="1:17" ht="57">
      <c r="A483" s="105"/>
      <c r="B483" s="63"/>
      <c r="C483" s="64" t="s">
        <v>151</v>
      </c>
      <c r="D483" s="68"/>
      <c r="E483" s="69"/>
      <c r="F483" s="23"/>
      <c r="G483" s="15"/>
      <c r="J483" s="25"/>
      <c r="P483" s="22"/>
      <c r="Q483" s="45"/>
    </row>
    <row r="484" spans="1:17" s="16" customFormat="1" ht="6.75" customHeight="1">
      <c r="A484" s="62"/>
      <c r="B484" s="63"/>
      <c r="C484" s="67"/>
      <c r="D484" s="68"/>
      <c r="E484" s="69"/>
      <c r="F484" s="23"/>
      <c r="G484" s="15"/>
      <c r="J484" s="25"/>
      <c r="P484" s="22"/>
      <c r="Q484" s="20"/>
    </row>
    <row r="485" spans="1:17">
      <c r="A485" s="105" t="s">
        <v>303</v>
      </c>
      <c r="B485" s="63"/>
      <c r="C485" s="64" t="s">
        <v>153</v>
      </c>
      <c r="D485" s="68" t="s">
        <v>113</v>
      </c>
      <c r="E485" s="69">
        <v>2</v>
      </c>
      <c r="F485" s="23"/>
      <c r="G485" s="15"/>
      <c r="J485" s="25"/>
      <c r="P485" s="22"/>
      <c r="Q485" s="45"/>
    </row>
    <row r="486" spans="1:17" s="16" customFormat="1" ht="6.75" customHeight="1">
      <c r="A486" s="62"/>
      <c r="B486" s="63"/>
      <c r="C486" s="67"/>
      <c r="D486" s="68"/>
      <c r="E486" s="69"/>
      <c r="F486" s="23"/>
      <c r="G486" s="15"/>
      <c r="J486" s="25"/>
      <c r="P486" s="22"/>
      <c r="Q486" s="20"/>
    </row>
    <row r="487" spans="1:17">
      <c r="A487" s="105" t="s">
        <v>304</v>
      </c>
      <c r="B487" s="63"/>
      <c r="C487" s="64" t="s">
        <v>155</v>
      </c>
      <c r="D487" s="68" t="s">
        <v>113</v>
      </c>
      <c r="E487" s="69">
        <v>2</v>
      </c>
      <c r="F487" s="23"/>
      <c r="G487" s="15"/>
      <c r="J487" s="25"/>
      <c r="P487" s="22"/>
      <c r="Q487" s="45"/>
    </row>
    <row r="488" spans="1:17" s="16" customFormat="1" ht="6.75" customHeight="1">
      <c r="A488" s="62"/>
      <c r="B488" s="63"/>
      <c r="C488" s="67"/>
      <c r="D488" s="68"/>
      <c r="E488" s="69"/>
      <c r="F488" s="23"/>
      <c r="G488" s="15"/>
      <c r="J488" s="25"/>
      <c r="P488" s="22"/>
      <c r="Q488" s="20"/>
    </row>
    <row r="489" spans="1:17">
      <c r="A489" s="105" t="s">
        <v>305</v>
      </c>
      <c r="B489" s="63"/>
      <c r="C489" s="64" t="s">
        <v>157</v>
      </c>
      <c r="D489" s="68" t="s">
        <v>113</v>
      </c>
      <c r="E489" s="69">
        <v>20</v>
      </c>
      <c r="F489" s="23"/>
      <c r="G489" s="15"/>
      <c r="J489" s="25"/>
      <c r="P489" s="22"/>
      <c r="Q489" s="45"/>
    </row>
    <row r="490" spans="1:17" s="16" customFormat="1" ht="6.75" customHeight="1">
      <c r="A490" s="62"/>
      <c r="B490" s="63"/>
      <c r="C490" s="67"/>
      <c r="D490" s="68"/>
      <c r="E490" s="69"/>
      <c r="F490" s="23"/>
      <c r="G490" s="15"/>
      <c r="J490" s="25"/>
      <c r="P490" s="22"/>
      <c r="Q490" s="20"/>
    </row>
    <row r="491" spans="1:17">
      <c r="A491" s="105">
        <v>14.4</v>
      </c>
      <c r="B491" s="63"/>
      <c r="C491" s="80" t="s">
        <v>190</v>
      </c>
      <c r="D491" s="68"/>
      <c r="E491" s="69"/>
      <c r="F491" s="23"/>
      <c r="G491" s="15"/>
      <c r="J491" s="25"/>
      <c r="P491" s="22"/>
      <c r="Q491" s="45"/>
    </row>
    <row r="492" spans="1:17" s="16" customFormat="1" ht="6.75" customHeight="1">
      <c r="A492" s="62"/>
      <c r="B492" s="63"/>
      <c r="C492" s="67"/>
      <c r="D492" s="68"/>
      <c r="E492" s="69"/>
      <c r="F492" s="23"/>
      <c r="G492" s="15"/>
      <c r="J492" s="25"/>
      <c r="P492" s="22"/>
      <c r="Q492" s="20"/>
    </row>
    <row r="493" spans="1:17" ht="42.75">
      <c r="A493" s="105"/>
      <c r="B493" s="63"/>
      <c r="C493" s="64" t="s">
        <v>159</v>
      </c>
      <c r="D493" s="68"/>
      <c r="E493" s="69"/>
      <c r="F493" s="23"/>
      <c r="G493" s="15"/>
      <c r="J493" s="25"/>
      <c r="P493" s="22"/>
      <c r="Q493" s="45"/>
    </row>
    <row r="494" spans="1:17" ht="71.25">
      <c r="A494" s="105" t="s">
        <v>306</v>
      </c>
      <c r="B494" s="63"/>
      <c r="C494" s="64" t="s">
        <v>161</v>
      </c>
      <c r="D494" s="68" t="s">
        <v>113</v>
      </c>
      <c r="E494" s="69">
        <v>1</v>
      </c>
      <c r="F494" s="23"/>
      <c r="G494" s="15"/>
      <c r="J494" s="25"/>
      <c r="P494" s="22"/>
      <c r="Q494" s="45"/>
    </row>
    <row r="495" spans="1:17" s="16" customFormat="1" ht="6.75" customHeight="1">
      <c r="A495" s="62"/>
      <c r="B495" s="63"/>
      <c r="C495" s="67"/>
      <c r="D495" s="68"/>
      <c r="E495" s="69"/>
      <c r="F495" s="23"/>
      <c r="G495" s="15"/>
      <c r="J495" s="25"/>
      <c r="P495" s="22"/>
      <c r="Q495" s="20"/>
    </row>
    <row r="496" spans="1:17" ht="71.25">
      <c r="A496" s="105" t="s">
        <v>307</v>
      </c>
      <c r="B496" s="63"/>
      <c r="C496" s="64" t="s">
        <v>162</v>
      </c>
      <c r="D496" s="68" t="s">
        <v>163</v>
      </c>
      <c r="E496" s="69">
        <v>1</v>
      </c>
      <c r="F496" s="23"/>
      <c r="G496" s="15"/>
      <c r="J496" s="25"/>
      <c r="P496" s="22"/>
      <c r="Q496" s="45"/>
    </row>
    <row r="497" spans="1:17" s="16" customFormat="1" ht="6.75" customHeight="1">
      <c r="A497" s="62"/>
      <c r="B497" s="63"/>
      <c r="C497" s="67"/>
      <c r="D497" s="68"/>
      <c r="E497" s="69"/>
      <c r="F497" s="23"/>
      <c r="G497" s="15"/>
      <c r="J497" s="25"/>
      <c r="P497" s="22"/>
      <c r="Q497" s="20"/>
    </row>
    <row r="498" spans="1:17" ht="71.25">
      <c r="A498" s="105" t="s">
        <v>308</v>
      </c>
      <c r="B498" s="63"/>
      <c r="C498" s="64" t="s">
        <v>164</v>
      </c>
      <c r="D498" s="68" t="s">
        <v>113</v>
      </c>
      <c r="E498" s="69">
        <v>1</v>
      </c>
      <c r="F498" s="23"/>
      <c r="G498" s="15"/>
      <c r="J498" s="25"/>
      <c r="P498" s="22"/>
      <c r="Q498" s="45"/>
    </row>
    <row r="499" spans="1:17">
      <c r="A499" s="105"/>
      <c r="B499" s="63"/>
      <c r="D499" s="68"/>
      <c r="E499" s="69"/>
      <c r="F499" s="23"/>
      <c r="G499" s="15"/>
      <c r="J499" s="25"/>
      <c r="P499" s="22"/>
      <c r="Q499" s="45"/>
    </row>
    <row r="500" spans="1:17" s="34" customFormat="1" ht="27" customHeight="1">
      <c r="A500" s="76"/>
      <c r="B500" s="77"/>
      <c r="C500" s="81" t="s">
        <v>19</v>
      </c>
      <c r="D500" s="82"/>
      <c r="E500" s="82"/>
      <c r="F500" s="36"/>
      <c r="G500" s="32"/>
      <c r="I500" s="16"/>
      <c r="J500" s="25"/>
      <c r="P500" s="22"/>
      <c r="Q500" s="35"/>
    </row>
    <row r="501" spans="1:17">
      <c r="A501" s="105"/>
      <c r="B501" s="63"/>
      <c r="D501" s="68"/>
      <c r="E501" s="69"/>
      <c r="F501" s="23"/>
      <c r="G501" s="15"/>
      <c r="J501" s="25"/>
      <c r="P501" s="22"/>
      <c r="Q501" s="45"/>
    </row>
    <row r="502" spans="1:17">
      <c r="A502" s="105">
        <v>14.5</v>
      </c>
      <c r="B502" s="63"/>
      <c r="C502" s="80" t="s">
        <v>191</v>
      </c>
      <c r="D502" s="68"/>
      <c r="E502" s="69"/>
      <c r="F502" s="23"/>
      <c r="G502" s="15"/>
      <c r="J502" s="25"/>
      <c r="P502" s="22"/>
      <c r="Q502" s="45"/>
    </row>
    <row r="503" spans="1:17" s="16" customFormat="1" ht="6.75" customHeight="1">
      <c r="A503" s="62"/>
      <c r="B503" s="63"/>
      <c r="C503" s="67"/>
      <c r="D503" s="68"/>
      <c r="E503" s="69"/>
      <c r="F503" s="23"/>
      <c r="G503" s="15"/>
      <c r="J503" s="25"/>
      <c r="P503" s="22"/>
      <c r="Q503" s="20"/>
    </row>
    <row r="504" spans="1:17" ht="57">
      <c r="A504" s="105" t="s">
        <v>309</v>
      </c>
      <c r="B504" s="63"/>
      <c r="C504" s="64" t="s">
        <v>167</v>
      </c>
      <c r="D504" s="68" t="s">
        <v>113</v>
      </c>
      <c r="E504" s="69">
        <v>36</v>
      </c>
      <c r="F504" s="23"/>
      <c r="G504" s="15"/>
      <c r="J504" s="25"/>
      <c r="P504" s="22"/>
      <c r="Q504" s="45"/>
    </row>
    <row r="505" spans="1:17" s="16" customFormat="1" ht="6.75" customHeight="1">
      <c r="A505" s="62"/>
      <c r="B505" s="63"/>
      <c r="C505" s="67"/>
      <c r="D505" s="68"/>
      <c r="E505" s="69"/>
      <c r="F505" s="23"/>
      <c r="G505" s="15"/>
      <c r="J505" s="25"/>
      <c r="P505" s="22"/>
      <c r="Q505" s="20"/>
    </row>
    <row r="506" spans="1:17" ht="28.5">
      <c r="A506" s="105" t="s">
        <v>310</v>
      </c>
      <c r="B506" s="63"/>
      <c r="C506" s="64" t="s">
        <v>169</v>
      </c>
      <c r="D506" s="68" t="s">
        <v>113</v>
      </c>
      <c r="E506" s="69">
        <v>18</v>
      </c>
      <c r="F506" s="23"/>
      <c r="G506" s="15"/>
      <c r="J506" s="25"/>
      <c r="P506" s="22"/>
      <c r="Q506" s="45"/>
    </row>
    <row r="507" spans="1:17" s="16" customFormat="1" ht="6.75" customHeight="1">
      <c r="A507" s="62"/>
      <c r="B507" s="63"/>
      <c r="C507" s="67"/>
      <c r="D507" s="68"/>
      <c r="E507" s="69"/>
      <c r="F507" s="23"/>
      <c r="G507" s="15"/>
      <c r="J507" s="25"/>
      <c r="P507" s="22"/>
      <c r="Q507" s="20"/>
    </row>
    <row r="508" spans="1:17" ht="71.25">
      <c r="A508" s="105" t="s">
        <v>311</v>
      </c>
      <c r="B508" s="63"/>
      <c r="C508" s="64" t="s">
        <v>171</v>
      </c>
      <c r="D508" s="68" t="s">
        <v>113</v>
      </c>
      <c r="E508" s="69">
        <v>18</v>
      </c>
      <c r="F508" s="23"/>
      <c r="G508" s="15"/>
      <c r="J508" s="25"/>
      <c r="P508" s="22"/>
      <c r="Q508" s="45"/>
    </row>
    <row r="509" spans="1:17" s="16" customFormat="1" ht="6.75" customHeight="1">
      <c r="A509" s="62"/>
      <c r="B509" s="63"/>
      <c r="C509" s="67"/>
      <c r="D509" s="68"/>
      <c r="E509" s="69"/>
      <c r="F509" s="23"/>
      <c r="G509" s="15"/>
      <c r="J509" s="25"/>
      <c r="P509" s="22"/>
      <c r="Q509" s="20"/>
    </row>
    <row r="510" spans="1:17" ht="71.25">
      <c r="A510" s="105" t="s">
        <v>312</v>
      </c>
      <c r="B510" s="63"/>
      <c r="C510" s="64" t="s">
        <v>172</v>
      </c>
      <c r="D510" s="68" t="s">
        <v>113</v>
      </c>
      <c r="E510" s="69">
        <v>18</v>
      </c>
      <c r="F510" s="23"/>
      <c r="G510" s="15"/>
      <c r="J510" s="25"/>
      <c r="P510" s="22"/>
      <c r="Q510" s="45"/>
    </row>
    <row r="511" spans="1:17">
      <c r="A511" s="105"/>
      <c r="B511" s="63"/>
      <c r="D511" s="68"/>
      <c r="E511" s="69"/>
      <c r="F511" s="23"/>
      <c r="G511" s="15"/>
      <c r="J511" s="25"/>
      <c r="P511" s="22"/>
      <c r="Q511" s="45"/>
    </row>
    <row r="512" spans="1:17">
      <c r="A512" s="105">
        <v>14.6</v>
      </c>
      <c r="B512" s="63"/>
      <c r="C512" s="80" t="s">
        <v>192</v>
      </c>
      <c r="D512" s="68"/>
      <c r="E512" s="69"/>
      <c r="F512" s="23"/>
      <c r="G512" s="15"/>
      <c r="J512" s="25"/>
      <c r="P512" s="22"/>
      <c r="Q512" s="45"/>
    </row>
    <row r="513" spans="1:17" s="16" customFormat="1" ht="6.75" customHeight="1">
      <c r="A513" s="62"/>
      <c r="B513" s="63"/>
      <c r="C513" s="67"/>
      <c r="D513" s="68"/>
      <c r="E513" s="69"/>
      <c r="F513" s="23"/>
      <c r="G513" s="15"/>
      <c r="J513" s="25"/>
      <c r="P513" s="22"/>
      <c r="Q513" s="20"/>
    </row>
    <row r="514" spans="1:17" ht="71.25">
      <c r="A514" s="105" t="s">
        <v>313</v>
      </c>
      <c r="B514" s="63"/>
      <c r="C514" s="64" t="s">
        <v>175</v>
      </c>
      <c r="D514" s="68" t="s">
        <v>163</v>
      </c>
      <c r="E514" s="69">
        <v>1</v>
      </c>
      <c r="F514" s="23"/>
      <c r="G514" s="15"/>
      <c r="J514" s="25"/>
      <c r="P514" s="22"/>
      <c r="Q514" s="45"/>
    </row>
    <row r="515" spans="1:17" s="16" customFormat="1" ht="6.75" customHeight="1">
      <c r="A515" s="62"/>
      <c r="B515" s="63"/>
      <c r="C515" s="67"/>
      <c r="D515" s="68"/>
      <c r="E515" s="69"/>
      <c r="F515" s="23"/>
      <c r="G515" s="15"/>
      <c r="J515" s="25"/>
      <c r="P515" s="22"/>
      <c r="Q515" s="20"/>
    </row>
    <row r="516" spans="1:17" ht="28.5">
      <c r="A516" s="105" t="s">
        <v>314</v>
      </c>
      <c r="B516" s="63"/>
      <c r="C516" s="64" t="s">
        <v>177</v>
      </c>
      <c r="D516" s="68" t="s">
        <v>113</v>
      </c>
      <c r="E516" s="69">
        <v>2</v>
      </c>
      <c r="F516" s="23"/>
      <c r="G516" s="15"/>
      <c r="J516" s="25"/>
      <c r="P516" s="22"/>
      <c r="Q516" s="45"/>
    </row>
    <row r="517" spans="1:17">
      <c r="A517" s="105"/>
      <c r="B517" s="63"/>
      <c r="D517" s="68"/>
      <c r="E517" s="69"/>
      <c r="F517" s="23"/>
      <c r="G517" s="15"/>
      <c r="J517" s="25"/>
      <c r="P517" s="22"/>
      <c r="Q517" s="45"/>
    </row>
    <row r="518" spans="1:17">
      <c r="A518" s="105">
        <v>14.7</v>
      </c>
      <c r="B518" s="63"/>
      <c r="C518" s="80" t="s">
        <v>178</v>
      </c>
      <c r="D518" s="68"/>
      <c r="E518" s="69"/>
      <c r="F518" s="23"/>
      <c r="G518" s="15"/>
      <c r="J518" s="25"/>
      <c r="P518" s="22"/>
      <c r="Q518" s="45"/>
    </row>
    <row r="519" spans="1:17" s="16" customFormat="1" ht="6.75" customHeight="1">
      <c r="A519" s="62"/>
      <c r="B519" s="63"/>
      <c r="C519" s="67"/>
      <c r="D519" s="68"/>
      <c r="E519" s="69"/>
      <c r="F519" s="23"/>
      <c r="G519" s="15"/>
      <c r="J519" s="25"/>
      <c r="P519" s="22"/>
      <c r="Q519" s="20"/>
    </row>
    <row r="520" spans="1:17" ht="57">
      <c r="A520" s="105" t="s">
        <v>315</v>
      </c>
      <c r="B520" s="63"/>
      <c r="C520" s="64" t="s">
        <v>180</v>
      </c>
      <c r="D520" s="68" t="s">
        <v>163</v>
      </c>
      <c r="E520" s="69">
        <v>1</v>
      </c>
      <c r="F520" s="23"/>
      <c r="G520" s="15"/>
      <c r="J520" s="25"/>
      <c r="P520" s="22"/>
      <c r="Q520" s="45"/>
    </row>
    <row r="521" spans="1:17">
      <c r="A521" s="105"/>
      <c r="B521" s="63"/>
      <c r="C521" s="67"/>
      <c r="D521" s="68"/>
      <c r="E521" s="69"/>
      <c r="F521" s="49"/>
      <c r="G521" s="15"/>
      <c r="J521" s="25"/>
      <c r="P521" s="22"/>
      <c r="Q521" s="45"/>
    </row>
    <row r="522" spans="1:17">
      <c r="A522" s="105"/>
      <c r="B522" s="63"/>
      <c r="C522" s="67"/>
      <c r="D522" s="68"/>
      <c r="E522" s="69"/>
      <c r="F522" s="23"/>
      <c r="G522" s="15"/>
      <c r="J522" s="25"/>
      <c r="P522" s="22"/>
      <c r="Q522" s="45"/>
    </row>
    <row r="523" spans="1:17">
      <c r="A523" s="105"/>
      <c r="B523" s="63"/>
      <c r="C523" s="67"/>
      <c r="D523" s="68"/>
      <c r="E523" s="69"/>
      <c r="F523" s="23"/>
      <c r="G523" s="15"/>
      <c r="J523" s="25"/>
      <c r="P523" s="22"/>
      <c r="Q523" s="45"/>
    </row>
    <row r="524" spans="1:17">
      <c r="A524" s="105"/>
      <c r="B524" s="63"/>
      <c r="C524" s="67"/>
      <c r="D524" s="68"/>
      <c r="E524" s="69"/>
      <c r="F524" s="23"/>
      <c r="G524" s="15"/>
      <c r="J524" s="25"/>
      <c r="P524" s="22"/>
      <c r="Q524" s="45"/>
    </row>
    <row r="525" spans="1:17">
      <c r="A525" s="105"/>
      <c r="B525" s="63"/>
      <c r="C525" s="67"/>
      <c r="D525" s="68"/>
      <c r="E525" s="69"/>
      <c r="F525" s="23"/>
      <c r="G525" s="15"/>
      <c r="J525" s="25"/>
      <c r="P525" s="22"/>
      <c r="Q525" s="45"/>
    </row>
    <row r="526" spans="1:17">
      <c r="A526" s="105"/>
      <c r="B526" s="63"/>
      <c r="C526" s="67"/>
      <c r="D526" s="68"/>
      <c r="E526" s="69"/>
      <c r="F526" s="23"/>
      <c r="G526" s="15"/>
      <c r="J526" s="25"/>
      <c r="P526" s="22"/>
      <c r="Q526" s="45"/>
    </row>
    <row r="527" spans="1:17">
      <c r="A527" s="105"/>
      <c r="B527" s="63"/>
      <c r="C527" s="67"/>
      <c r="D527" s="68"/>
      <c r="E527" s="69"/>
      <c r="F527" s="23"/>
      <c r="G527" s="15"/>
      <c r="J527" s="25"/>
      <c r="P527" s="22"/>
      <c r="Q527" s="45"/>
    </row>
    <row r="528" spans="1:17">
      <c r="A528" s="105"/>
      <c r="B528" s="63"/>
      <c r="C528" s="67"/>
      <c r="D528" s="68"/>
      <c r="E528" s="69"/>
      <c r="F528" s="23"/>
      <c r="G528" s="15"/>
      <c r="J528" s="25"/>
      <c r="P528" s="22"/>
      <c r="Q528" s="45"/>
    </row>
    <row r="529" spans="1:17">
      <c r="A529" s="105"/>
      <c r="B529" s="63"/>
      <c r="C529" s="67"/>
      <c r="D529" s="68"/>
      <c r="E529" s="69"/>
      <c r="F529" s="23"/>
      <c r="G529" s="15"/>
      <c r="J529" s="25"/>
      <c r="P529" s="22"/>
      <c r="Q529" s="45"/>
    </row>
    <row r="530" spans="1:17">
      <c r="A530" s="105"/>
      <c r="B530" s="63"/>
      <c r="C530" s="67"/>
      <c r="D530" s="68"/>
      <c r="E530" s="69"/>
      <c r="F530" s="23"/>
      <c r="G530" s="15"/>
      <c r="J530" s="25"/>
      <c r="P530" s="22"/>
      <c r="Q530" s="45"/>
    </row>
    <row r="531" spans="1:17">
      <c r="A531" s="105"/>
      <c r="B531" s="63"/>
      <c r="C531" s="67"/>
      <c r="D531" s="68"/>
      <c r="E531" s="69"/>
      <c r="F531" s="23"/>
      <c r="G531" s="15"/>
      <c r="J531" s="25"/>
      <c r="P531" s="22"/>
      <c r="Q531" s="45"/>
    </row>
    <row r="532" spans="1:17">
      <c r="A532" s="105"/>
      <c r="B532" s="63"/>
      <c r="C532" s="67"/>
      <c r="D532" s="68"/>
      <c r="E532" s="69"/>
      <c r="F532" s="23"/>
      <c r="G532" s="15"/>
      <c r="J532" s="25"/>
      <c r="P532" s="22"/>
      <c r="Q532" s="45"/>
    </row>
    <row r="533" spans="1:17">
      <c r="A533" s="105"/>
      <c r="B533" s="63"/>
      <c r="C533" s="67"/>
      <c r="D533" s="68"/>
      <c r="E533" s="69"/>
      <c r="F533" s="23"/>
      <c r="G533" s="15"/>
      <c r="J533" s="25"/>
      <c r="P533" s="22"/>
      <c r="Q533" s="45"/>
    </row>
    <row r="534" spans="1:17">
      <c r="A534" s="105"/>
      <c r="B534" s="63"/>
      <c r="C534" s="67"/>
      <c r="D534" s="68"/>
      <c r="E534" s="69"/>
      <c r="F534" s="23"/>
      <c r="G534" s="15"/>
      <c r="J534" s="25"/>
      <c r="P534" s="22"/>
      <c r="Q534" s="45"/>
    </row>
    <row r="535" spans="1:17">
      <c r="A535" s="105"/>
      <c r="B535" s="63"/>
      <c r="C535" s="67"/>
      <c r="D535" s="68"/>
      <c r="E535" s="69"/>
      <c r="F535" s="23"/>
      <c r="G535" s="15"/>
      <c r="J535" s="25"/>
      <c r="P535" s="22"/>
      <c r="Q535" s="45"/>
    </row>
    <row r="536" spans="1:17">
      <c r="A536" s="105"/>
      <c r="B536" s="63"/>
      <c r="C536" s="67"/>
      <c r="D536" s="68"/>
      <c r="E536" s="69"/>
      <c r="F536" s="23"/>
      <c r="G536" s="15"/>
      <c r="J536" s="25"/>
      <c r="P536" s="22"/>
      <c r="Q536" s="45"/>
    </row>
    <row r="537" spans="1:17">
      <c r="A537" s="105"/>
      <c r="B537" s="63"/>
      <c r="C537" s="67"/>
      <c r="D537" s="68"/>
      <c r="E537" s="69"/>
      <c r="F537" s="23"/>
      <c r="G537" s="15"/>
      <c r="J537" s="25"/>
      <c r="P537" s="22"/>
      <c r="Q537" s="45"/>
    </row>
    <row r="538" spans="1:17">
      <c r="A538" s="105"/>
      <c r="B538" s="63"/>
      <c r="C538" s="67"/>
      <c r="D538" s="68"/>
      <c r="E538" s="69"/>
      <c r="F538" s="23"/>
      <c r="G538" s="15"/>
      <c r="J538" s="25"/>
      <c r="P538" s="22"/>
      <c r="Q538" s="45"/>
    </row>
    <row r="539" spans="1:17">
      <c r="A539" s="105"/>
      <c r="B539" s="63"/>
      <c r="C539" s="67"/>
      <c r="D539" s="68"/>
      <c r="E539" s="69"/>
      <c r="F539" s="23"/>
      <c r="G539" s="15"/>
      <c r="J539" s="25"/>
      <c r="P539" s="22"/>
      <c r="Q539" s="45"/>
    </row>
    <row r="540" spans="1:17">
      <c r="A540" s="105"/>
      <c r="B540" s="63"/>
      <c r="C540" s="67"/>
      <c r="D540" s="68"/>
      <c r="E540" s="69"/>
      <c r="F540" s="23"/>
      <c r="G540" s="15"/>
      <c r="J540" s="25"/>
      <c r="P540" s="22"/>
      <c r="Q540" s="45"/>
    </row>
    <row r="541" spans="1:17">
      <c r="A541" s="105"/>
      <c r="B541" s="63"/>
      <c r="C541" s="67"/>
      <c r="D541" s="68"/>
      <c r="E541" s="69"/>
      <c r="F541" s="23"/>
      <c r="G541" s="15"/>
      <c r="J541" s="25"/>
      <c r="P541" s="22"/>
      <c r="Q541" s="45"/>
    </row>
    <row r="542" spans="1:17" s="34" customFormat="1" ht="27" customHeight="1">
      <c r="A542" s="76"/>
      <c r="B542" s="77"/>
      <c r="C542" s="81" t="s">
        <v>19</v>
      </c>
      <c r="D542" s="82"/>
      <c r="E542" s="82"/>
      <c r="F542" s="36"/>
      <c r="G542" s="32"/>
      <c r="I542" s="16"/>
      <c r="J542" s="25"/>
      <c r="P542" s="22"/>
      <c r="Q542" s="35"/>
    </row>
    <row r="543" spans="1:17">
      <c r="A543" s="105"/>
      <c r="B543" s="63"/>
      <c r="C543" s="67"/>
      <c r="D543" s="68"/>
      <c r="E543" s="69"/>
      <c r="F543" s="23"/>
      <c r="G543" s="15"/>
      <c r="J543" s="25"/>
      <c r="P543" s="22"/>
      <c r="Q543" s="45"/>
    </row>
    <row r="544" spans="1:17">
      <c r="A544" s="105"/>
      <c r="B544" s="63"/>
      <c r="C544" s="67" t="s">
        <v>15</v>
      </c>
      <c r="D544" s="68"/>
      <c r="E544" s="69"/>
      <c r="F544" s="23"/>
      <c r="G544" s="48"/>
      <c r="J544" s="25"/>
      <c r="P544" s="22"/>
      <c r="Q544" s="45"/>
    </row>
    <row r="545" spans="1:17">
      <c r="A545" s="105"/>
      <c r="B545" s="63"/>
      <c r="C545" s="67"/>
      <c r="D545" s="68"/>
      <c r="E545" s="69"/>
      <c r="F545" s="23"/>
      <c r="G545" s="48"/>
      <c r="J545" s="25"/>
      <c r="P545" s="22"/>
      <c r="Q545" s="45"/>
    </row>
    <row r="546" spans="1:17">
      <c r="A546" s="105"/>
      <c r="B546" s="63"/>
      <c r="C546" s="67" t="str">
        <f>C461</f>
        <v xml:space="preserve">SECTION 6: ELECTRICAL </v>
      </c>
      <c r="D546" s="68"/>
      <c r="E546" s="69"/>
      <c r="F546" s="23"/>
      <c r="G546" s="48"/>
      <c r="J546" s="25"/>
      <c r="P546" s="22"/>
      <c r="Q546" s="45"/>
    </row>
    <row r="547" spans="1:17">
      <c r="A547" s="105"/>
      <c r="B547" s="63"/>
      <c r="D547" s="68"/>
      <c r="E547" s="69"/>
      <c r="F547" s="23"/>
      <c r="G547" s="48"/>
      <c r="J547" s="25"/>
      <c r="P547" s="22"/>
      <c r="Q547" s="45"/>
    </row>
    <row r="548" spans="1:17">
      <c r="A548" s="105"/>
      <c r="B548" s="63"/>
      <c r="C548" s="67" t="str">
        <f>C463</f>
        <v>BILL NO 1: ELECTRICAL WORKS</v>
      </c>
      <c r="D548" s="68"/>
      <c r="E548" s="69"/>
      <c r="F548" s="23"/>
      <c r="G548" s="48"/>
      <c r="J548" s="25"/>
      <c r="P548" s="22"/>
      <c r="Q548" s="45"/>
    </row>
    <row r="549" spans="1:17">
      <c r="A549" s="105"/>
      <c r="B549" s="63"/>
      <c r="D549" s="68"/>
      <c r="E549" s="69"/>
      <c r="F549" s="23"/>
      <c r="G549" s="48"/>
      <c r="J549" s="25"/>
      <c r="P549" s="22"/>
      <c r="Q549" s="45"/>
    </row>
    <row r="550" spans="1:17">
      <c r="A550" s="105"/>
      <c r="B550" s="63"/>
      <c r="C550" s="67"/>
      <c r="D550" s="68"/>
      <c r="E550" s="69"/>
      <c r="F550" s="23"/>
      <c r="G550" s="48"/>
      <c r="J550" s="25"/>
      <c r="P550" s="22"/>
      <c r="Q550" s="45"/>
    </row>
    <row r="551" spans="1:17">
      <c r="A551" s="105"/>
      <c r="B551" s="63"/>
      <c r="C551" s="96"/>
      <c r="D551" s="68"/>
      <c r="E551" s="69"/>
      <c r="F551" s="23"/>
      <c r="G551" s="48"/>
      <c r="J551" s="25"/>
      <c r="P551" s="22"/>
      <c r="Q551" s="45"/>
    </row>
    <row r="552" spans="1:17">
      <c r="A552" s="105"/>
      <c r="B552" s="63"/>
      <c r="C552" s="67"/>
      <c r="D552" s="68"/>
      <c r="E552" s="69"/>
      <c r="F552" s="23"/>
      <c r="G552" s="15"/>
      <c r="J552" s="25"/>
      <c r="P552" s="22"/>
      <c r="Q552" s="45"/>
    </row>
    <row r="553" spans="1:17">
      <c r="A553" s="105"/>
      <c r="B553" s="63"/>
      <c r="C553" s="67"/>
      <c r="D553" s="68"/>
      <c r="E553" s="69"/>
      <c r="F553" s="23"/>
      <c r="G553" s="15"/>
      <c r="J553" s="25"/>
      <c r="P553" s="22"/>
      <c r="Q553" s="45"/>
    </row>
    <row r="554" spans="1:17">
      <c r="A554" s="105"/>
      <c r="B554" s="63"/>
      <c r="C554" s="67"/>
      <c r="D554" s="68"/>
      <c r="E554" s="69"/>
      <c r="F554" s="23"/>
      <c r="G554" s="15"/>
      <c r="J554" s="25"/>
      <c r="P554" s="22"/>
      <c r="Q554" s="45"/>
    </row>
    <row r="555" spans="1:17">
      <c r="A555" s="105"/>
      <c r="B555" s="63"/>
      <c r="C555" s="67"/>
      <c r="D555" s="68"/>
      <c r="E555" s="69"/>
      <c r="F555" s="23"/>
      <c r="G555" s="15"/>
      <c r="J555" s="25"/>
      <c r="P555" s="22"/>
      <c r="Q555" s="45"/>
    </row>
    <row r="556" spans="1:17">
      <c r="A556" s="105"/>
      <c r="B556" s="63"/>
      <c r="C556" s="67"/>
      <c r="D556" s="68"/>
      <c r="E556" s="69"/>
      <c r="F556" s="23"/>
      <c r="G556" s="15"/>
      <c r="J556" s="25"/>
      <c r="P556" s="22"/>
      <c r="Q556" s="45"/>
    </row>
    <row r="557" spans="1:17">
      <c r="A557" s="105"/>
      <c r="B557" s="63"/>
      <c r="C557" s="67"/>
      <c r="D557" s="68"/>
      <c r="E557" s="69"/>
      <c r="F557" s="23"/>
      <c r="G557" s="15"/>
      <c r="J557" s="25"/>
      <c r="P557" s="22"/>
      <c r="Q557" s="45"/>
    </row>
    <row r="558" spans="1:17">
      <c r="A558" s="105"/>
      <c r="B558" s="63"/>
      <c r="C558" s="67"/>
      <c r="D558" s="68"/>
      <c r="E558" s="69"/>
      <c r="F558" s="23"/>
      <c r="G558" s="15"/>
      <c r="J558" s="25"/>
      <c r="P558" s="22"/>
      <c r="Q558" s="45"/>
    </row>
    <row r="559" spans="1:17">
      <c r="A559" s="105"/>
      <c r="B559" s="63"/>
      <c r="C559" s="67"/>
      <c r="D559" s="68"/>
      <c r="E559" s="69"/>
      <c r="F559" s="23"/>
      <c r="G559" s="15"/>
      <c r="J559" s="25"/>
      <c r="P559" s="22"/>
      <c r="Q559" s="45"/>
    </row>
    <row r="560" spans="1:17">
      <c r="A560" s="105"/>
      <c r="B560" s="63"/>
      <c r="C560" s="67"/>
      <c r="D560" s="68"/>
      <c r="E560" s="69"/>
      <c r="F560" s="23"/>
      <c r="G560" s="15"/>
      <c r="J560" s="25"/>
      <c r="P560" s="22"/>
      <c r="Q560" s="45"/>
    </row>
    <row r="561" spans="1:17">
      <c r="A561" s="105"/>
      <c r="B561" s="63"/>
      <c r="C561" s="67"/>
      <c r="D561" s="68"/>
      <c r="E561" s="69"/>
      <c r="F561" s="23"/>
      <c r="G561" s="15"/>
      <c r="J561" s="25"/>
      <c r="P561" s="22"/>
      <c r="Q561" s="45"/>
    </row>
    <row r="562" spans="1:17">
      <c r="A562" s="105"/>
      <c r="B562" s="63"/>
      <c r="C562" s="67"/>
      <c r="D562" s="68"/>
      <c r="E562" s="69"/>
      <c r="F562" s="23"/>
      <c r="G562" s="15"/>
      <c r="J562" s="25"/>
      <c r="P562" s="22"/>
      <c r="Q562" s="45"/>
    </row>
    <row r="563" spans="1:17">
      <c r="A563" s="105"/>
      <c r="B563" s="63"/>
      <c r="C563" s="67"/>
      <c r="D563" s="68"/>
      <c r="E563" s="69"/>
      <c r="F563" s="23"/>
      <c r="G563" s="15"/>
      <c r="J563" s="25"/>
      <c r="P563" s="22"/>
      <c r="Q563" s="45"/>
    </row>
    <row r="564" spans="1:17">
      <c r="A564" s="105"/>
      <c r="B564" s="63"/>
      <c r="C564" s="67"/>
      <c r="D564" s="68"/>
      <c r="E564" s="69"/>
      <c r="F564" s="23"/>
      <c r="G564" s="15"/>
      <c r="J564" s="25"/>
      <c r="P564" s="22"/>
      <c r="Q564" s="45"/>
    </row>
    <row r="565" spans="1:17">
      <c r="A565" s="105"/>
      <c r="B565" s="63"/>
      <c r="C565" s="67"/>
      <c r="D565" s="68"/>
      <c r="E565" s="69"/>
      <c r="F565" s="23"/>
      <c r="G565" s="15"/>
      <c r="J565" s="25"/>
      <c r="P565" s="22"/>
      <c r="Q565" s="45"/>
    </row>
    <row r="566" spans="1:17">
      <c r="A566" s="105"/>
      <c r="B566" s="63"/>
      <c r="C566" s="67"/>
      <c r="D566" s="68"/>
      <c r="E566" s="69"/>
      <c r="F566" s="23"/>
      <c r="G566" s="15"/>
      <c r="J566" s="25"/>
      <c r="P566" s="22"/>
      <c r="Q566" s="45"/>
    </row>
    <row r="567" spans="1:17">
      <c r="A567" s="105"/>
      <c r="B567" s="63"/>
      <c r="C567" s="67"/>
      <c r="D567" s="68"/>
      <c r="E567" s="69"/>
      <c r="F567" s="23"/>
      <c r="G567" s="15"/>
      <c r="J567" s="25"/>
      <c r="P567" s="22"/>
      <c r="Q567" s="45"/>
    </row>
    <row r="568" spans="1:17">
      <c r="A568" s="105"/>
      <c r="B568" s="63"/>
      <c r="C568" s="67"/>
      <c r="D568" s="68"/>
      <c r="E568" s="69"/>
      <c r="F568" s="23"/>
      <c r="G568" s="15"/>
      <c r="J568" s="25"/>
      <c r="P568" s="22"/>
      <c r="Q568" s="45"/>
    </row>
    <row r="569" spans="1:17">
      <c r="A569" s="105"/>
      <c r="B569" s="63"/>
      <c r="C569" s="67"/>
      <c r="D569" s="68"/>
      <c r="E569" s="69"/>
      <c r="F569" s="23"/>
      <c r="G569" s="15"/>
      <c r="J569" s="25"/>
      <c r="P569" s="22"/>
      <c r="Q569" s="45"/>
    </row>
    <row r="570" spans="1:17">
      <c r="A570" s="105"/>
      <c r="B570" s="63"/>
      <c r="C570" s="67"/>
      <c r="D570" s="68"/>
      <c r="E570" s="69"/>
      <c r="F570" s="23"/>
      <c r="G570" s="15"/>
      <c r="J570" s="25"/>
      <c r="P570" s="22"/>
      <c r="Q570" s="45"/>
    </row>
    <row r="571" spans="1:17">
      <c r="A571" s="105"/>
      <c r="B571" s="63"/>
      <c r="C571" s="67"/>
      <c r="D571" s="68"/>
      <c r="E571" s="69"/>
      <c r="F571" s="23"/>
      <c r="G571" s="15"/>
      <c r="J571" s="25"/>
      <c r="P571" s="22"/>
      <c r="Q571" s="45"/>
    </row>
    <row r="572" spans="1:17">
      <c r="A572" s="105"/>
      <c r="B572" s="63"/>
      <c r="C572" s="67"/>
      <c r="D572" s="68"/>
      <c r="E572" s="69"/>
      <c r="F572" s="23"/>
      <c r="G572" s="15"/>
      <c r="J572" s="25"/>
      <c r="P572" s="22"/>
      <c r="Q572" s="45"/>
    </row>
    <row r="573" spans="1:17">
      <c r="A573" s="105"/>
      <c r="B573" s="63"/>
      <c r="C573" s="67"/>
      <c r="D573" s="68"/>
      <c r="E573" s="69"/>
      <c r="F573" s="23"/>
      <c r="G573" s="15"/>
      <c r="J573" s="25"/>
      <c r="P573" s="22"/>
      <c r="Q573" s="45"/>
    </row>
    <row r="574" spans="1:17">
      <c r="A574" s="105"/>
      <c r="B574" s="63"/>
      <c r="C574" s="67"/>
      <c r="D574" s="68"/>
      <c r="E574" s="69"/>
      <c r="F574" s="23"/>
      <c r="G574" s="15"/>
      <c r="J574" s="25"/>
      <c r="P574" s="22"/>
      <c r="Q574" s="45"/>
    </row>
    <row r="575" spans="1:17">
      <c r="A575" s="105"/>
      <c r="B575" s="63"/>
      <c r="C575" s="67"/>
      <c r="D575" s="68"/>
      <c r="E575" s="69"/>
      <c r="F575" s="23"/>
      <c r="G575" s="15"/>
      <c r="J575" s="25"/>
      <c r="P575" s="22"/>
      <c r="Q575" s="45"/>
    </row>
    <row r="576" spans="1:17">
      <c r="A576" s="105"/>
      <c r="B576" s="63"/>
      <c r="C576" s="67"/>
      <c r="D576" s="68"/>
      <c r="E576" s="69"/>
      <c r="F576" s="23"/>
      <c r="G576" s="15"/>
      <c r="J576" s="25"/>
      <c r="P576" s="22"/>
      <c r="Q576" s="45"/>
    </row>
    <row r="577" spans="1:17">
      <c r="A577" s="105"/>
      <c r="B577" s="63"/>
      <c r="C577" s="67"/>
      <c r="D577" s="68"/>
      <c r="E577" s="69"/>
      <c r="F577" s="23"/>
      <c r="G577" s="15"/>
      <c r="J577" s="25"/>
      <c r="P577" s="22"/>
      <c r="Q577" s="45"/>
    </row>
    <row r="578" spans="1:17">
      <c r="A578" s="105"/>
      <c r="B578" s="63"/>
      <c r="C578" s="67"/>
      <c r="D578" s="68"/>
      <c r="E578" s="69"/>
      <c r="F578" s="23"/>
      <c r="G578" s="15"/>
      <c r="J578" s="25"/>
      <c r="P578" s="22"/>
      <c r="Q578" s="45"/>
    </row>
    <row r="579" spans="1:17">
      <c r="A579" s="105"/>
      <c r="B579" s="63"/>
      <c r="C579" s="67"/>
      <c r="D579" s="68"/>
      <c r="E579" s="69"/>
      <c r="F579" s="23"/>
      <c r="G579" s="15"/>
      <c r="J579" s="25"/>
      <c r="P579" s="22"/>
      <c r="Q579" s="45"/>
    </row>
    <row r="580" spans="1:17">
      <c r="A580" s="105"/>
      <c r="B580" s="63"/>
      <c r="C580" s="67"/>
      <c r="D580" s="68"/>
      <c r="E580" s="69"/>
      <c r="F580" s="23"/>
      <c r="G580" s="15"/>
      <c r="J580" s="25"/>
      <c r="P580" s="22"/>
      <c r="Q580" s="45"/>
    </row>
    <row r="581" spans="1:17">
      <c r="A581" s="105"/>
      <c r="B581" s="63"/>
      <c r="C581" s="67"/>
      <c r="D581" s="68"/>
      <c r="E581" s="69"/>
      <c r="F581" s="23"/>
      <c r="G581" s="15"/>
      <c r="J581" s="25"/>
      <c r="P581" s="22"/>
      <c r="Q581" s="45"/>
    </row>
    <row r="582" spans="1:17">
      <c r="A582" s="105"/>
      <c r="B582" s="63"/>
      <c r="C582" s="67"/>
      <c r="D582" s="68"/>
      <c r="E582" s="69"/>
      <c r="F582" s="23"/>
      <c r="G582" s="15"/>
      <c r="J582" s="25"/>
      <c r="P582" s="22"/>
      <c r="Q582" s="45"/>
    </row>
    <row r="583" spans="1:17">
      <c r="A583" s="105"/>
      <c r="B583" s="63"/>
      <c r="C583" s="67"/>
      <c r="D583" s="68"/>
      <c r="E583" s="69"/>
      <c r="F583" s="23"/>
      <c r="G583" s="15"/>
      <c r="J583" s="25"/>
      <c r="P583" s="22"/>
      <c r="Q583" s="45"/>
    </row>
    <row r="584" spans="1:17">
      <c r="A584" s="105"/>
      <c r="B584" s="63"/>
      <c r="C584" s="67"/>
      <c r="D584" s="68"/>
      <c r="E584" s="69"/>
      <c r="F584" s="23"/>
      <c r="G584" s="15"/>
      <c r="J584" s="25"/>
      <c r="P584" s="22"/>
      <c r="Q584" s="45"/>
    </row>
    <row r="585" spans="1:17">
      <c r="C585" s="67"/>
      <c r="D585" s="68"/>
      <c r="E585" s="69"/>
      <c r="F585" s="23"/>
      <c r="G585" s="48"/>
      <c r="J585" s="25"/>
      <c r="P585" s="22"/>
      <c r="Q585" s="45"/>
    </row>
    <row r="586" spans="1:17">
      <c r="C586" s="67"/>
      <c r="D586" s="68"/>
      <c r="E586" s="69"/>
      <c r="F586" s="23"/>
      <c r="G586" s="48"/>
      <c r="J586" s="25"/>
      <c r="P586" s="22"/>
      <c r="Q586" s="45"/>
    </row>
    <row r="587" spans="1:17">
      <c r="C587" s="67"/>
      <c r="D587" s="68"/>
      <c r="E587" s="69"/>
      <c r="F587" s="23"/>
      <c r="G587" s="48"/>
      <c r="J587" s="25"/>
      <c r="P587" s="22"/>
      <c r="Q587" s="45"/>
    </row>
    <row r="588" spans="1:17">
      <c r="C588" s="67"/>
      <c r="D588" s="68"/>
      <c r="E588" s="69"/>
      <c r="F588" s="23"/>
      <c r="G588" s="48"/>
      <c r="J588" s="25"/>
      <c r="P588" s="22"/>
      <c r="Q588" s="45"/>
    </row>
    <row r="589" spans="1:17">
      <c r="C589" s="67"/>
      <c r="D589" s="68"/>
      <c r="E589" s="69"/>
      <c r="F589" s="23"/>
      <c r="G589" s="48"/>
      <c r="J589" s="25"/>
      <c r="P589" s="22"/>
      <c r="Q589" s="45"/>
    </row>
    <row r="590" spans="1:17">
      <c r="C590" s="67"/>
      <c r="D590" s="68"/>
      <c r="E590" s="69"/>
      <c r="F590" s="23"/>
      <c r="G590" s="48"/>
      <c r="J590" s="25"/>
      <c r="P590" s="22"/>
      <c r="Q590" s="45"/>
    </row>
    <row r="591" spans="1:17">
      <c r="D591" s="68"/>
      <c r="E591" s="69"/>
      <c r="F591" s="23"/>
      <c r="G591" s="48"/>
      <c r="J591" s="25"/>
      <c r="P591" s="22"/>
      <c r="Q591" s="45"/>
    </row>
    <row r="592" spans="1:17">
      <c r="C592" s="96"/>
      <c r="D592" s="68"/>
      <c r="E592" s="69"/>
      <c r="F592" s="23"/>
      <c r="G592" s="48"/>
      <c r="J592" s="25"/>
      <c r="P592" s="22"/>
      <c r="Q592" s="45"/>
    </row>
    <row r="593" spans="1:17">
      <c r="D593" s="68"/>
      <c r="E593" s="69"/>
      <c r="F593" s="23"/>
      <c r="G593" s="48"/>
      <c r="H593" s="51"/>
      <c r="J593" s="25"/>
      <c r="P593" s="22"/>
      <c r="Q593" s="45"/>
    </row>
    <row r="594" spans="1:17" s="34" customFormat="1" ht="27" customHeight="1">
      <c r="A594" s="76"/>
      <c r="B594" s="77"/>
      <c r="C594" s="81" t="s">
        <v>16</v>
      </c>
      <c r="D594" s="82"/>
      <c r="E594" s="82"/>
      <c r="F594" s="36"/>
      <c r="G594" s="32"/>
      <c r="H594" s="47"/>
      <c r="I594" s="16"/>
      <c r="J594" s="25"/>
      <c r="P594" s="22"/>
      <c r="Q594" s="35"/>
    </row>
    <row r="595" spans="1:17">
      <c r="A595" s="108"/>
      <c r="B595" s="109"/>
      <c r="C595" s="87"/>
      <c r="D595" s="109"/>
      <c r="E595" s="109"/>
      <c r="F595" s="44"/>
      <c r="G595" s="44"/>
      <c r="H595" s="52"/>
      <c r="Q595" s="45"/>
    </row>
    <row r="596" spans="1:17">
      <c r="A596" s="108"/>
      <c r="B596" s="109"/>
      <c r="C596" s="87"/>
      <c r="D596" s="109"/>
      <c r="E596" s="109"/>
      <c r="F596" s="44"/>
      <c r="G596" s="44"/>
      <c r="H596" s="52"/>
      <c r="Q596" s="45"/>
    </row>
    <row r="597" spans="1:17">
      <c r="A597" s="108"/>
      <c r="B597" s="109"/>
      <c r="C597" s="87"/>
      <c r="D597" s="109"/>
      <c r="E597" s="109"/>
      <c r="F597" s="44"/>
      <c r="G597" s="44"/>
      <c r="H597" s="52"/>
      <c r="Q597" s="45"/>
    </row>
    <row r="598" spans="1:17">
      <c r="A598" s="110"/>
      <c r="B598" s="111"/>
      <c r="C598" s="112"/>
      <c r="D598" s="113"/>
      <c r="E598" s="114"/>
      <c r="F598" s="54"/>
      <c r="G598" s="55"/>
    </row>
    <row r="599" spans="1:17">
      <c r="A599" s="108"/>
      <c r="B599" s="109"/>
      <c r="C599" s="87"/>
      <c r="D599" s="109"/>
      <c r="E599" s="109"/>
      <c r="F599" s="44"/>
      <c r="G599" s="44"/>
      <c r="I599" s="41"/>
      <c r="J599" s="41"/>
    </row>
    <row r="600" spans="1:17">
      <c r="A600" s="108"/>
      <c r="B600" s="109"/>
      <c r="C600" s="87"/>
      <c r="D600" s="109"/>
      <c r="E600" s="109"/>
      <c r="F600" s="44"/>
      <c r="G600" s="44"/>
      <c r="I600" s="41"/>
    </row>
    <row r="601" spans="1:17">
      <c r="A601" s="108"/>
      <c r="B601" s="109"/>
      <c r="C601" s="87"/>
      <c r="D601" s="109"/>
      <c r="E601" s="109"/>
      <c r="F601" s="44"/>
      <c r="G601" s="44"/>
      <c r="I601" s="41"/>
    </row>
    <row r="602" spans="1:17">
      <c r="A602" s="108"/>
      <c r="B602" s="109"/>
      <c r="C602" s="87"/>
      <c r="D602" s="109"/>
      <c r="E602" s="109"/>
      <c r="F602" s="44"/>
      <c r="G602" s="44"/>
      <c r="I602" s="41"/>
    </row>
    <row r="603" spans="1:17">
      <c r="A603" s="110"/>
      <c r="B603" s="111"/>
      <c r="C603" s="112"/>
      <c r="D603" s="113"/>
      <c r="E603" s="114"/>
      <c r="F603" s="54"/>
      <c r="G603" s="55"/>
    </row>
    <row r="604" spans="1:17">
      <c r="A604" s="110"/>
      <c r="B604" s="111"/>
      <c r="C604" s="112"/>
      <c r="D604" s="113"/>
      <c r="E604" s="114"/>
      <c r="F604" s="54"/>
      <c r="G604" s="55"/>
    </row>
    <row r="605" spans="1:17">
      <c r="A605" s="110"/>
      <c r="B605" s="111"/>
      <c r="C605" s="112"/>
      <c r="D605" s="113"/>
      <c r="E605" s="114"/>
      <c r="F605" s="54"/>
      <c r="G605" s="55"/>
    </row>
    <row r="606" spans="1:17">
      <c r="A606" s="110"/>
      <c r="B606" s="111"/>
      <c r="C606" s="112"/>
      <c r="D606" s="113"/>
      <c r="E606" s="114"/>
      <c r="F606" s="54"/>
      <c r="G606" s="55"/>
    </row>
    <row r="607" spans="1:17">
      <c r="A607" s="110"/>
      <c r="B607" s="111"/>
      <c r="C607" s="112"/>
      <c r="D607" s="113"/>
      <c r="E607" s="114"/>
      <c r="F607" s="54"/>
      <c r="G607" s="55"/>
    </row>
    <row r="608" spans="1:17">
      <c r="A608" s="110"/>
      <c r="B608" s="111"/>
      <c r="C608" s="112"/>
      <c r="D608" s="113"/>
      <c r="E608" s="114"/>
      <c r="F608" s="54"/>
      <c r="G608" s="55"/>
    </row>
    <row r="609" spans="1:7">
      <c r="A609" s="110"/>
      <c r="B609" s="111"/>
      <c r="C609" s="112"/>
      <c r="D609" s="113"/>
      <c r="E609" s="114"/>
      <c r="F609" s="54"/>
      <c r="G609" s="55"/>
    </row>
    <row r="610" spans="1:7">
      <c r="A610" s="110"/>
      <c r="B610" s="111"/>
      <c r="C610" s="112"/>
      <c r="D610" s="113"/>
      <c r="E610" s="114"/>
      <c r="F610" s="54"/>
      <c r="G610" s="55"/>
    </row>
    <row r="611" spans="1:7">
      <c r="A611" s="110"/>
      <c r="B611" s="111"/>
      <c r="C611" s="112"/>
      <c r="D611" s="113"/>
      <c r="E611" s="114"/>
      <c r="F611" s="54"/>
      <c r="G611" s="55"/>
    </row>
    <row r="612" spans="1:7">
      <c r="A612" s="110"/>
      <c r="B612" s="111"/>
      <c r="C612" s="112"/>
      <c r="D612" s="113"/>
      <c r="E612" s="114"/>
      <c r="F612" s="54"/>
      <c r="G612" s="55"/>
    </row>
    <row r="613" spans="1:7">
      <c r="A613" s="110"/>
      <c r="B613" s="111"/>
      <c r="C613" s="112"/>
      <c r="D613" s="113"/>
      <c r="E613" s="114"/>
      <c r="F613" s="54"/>
      <c r="G613" s="55"/>
    </row>
    <row r="614" spans="1:7">
      <c r="A614" s="110"/>
      <c r="B614" s="111"/>
      <c r="C614" s="112"/>
      <c r="D614" s="113"/>
      <c r="E614" s="114"/>
      <c r="F614" s="54"/>
      <c r="G614" s="55"/>
    </row>
    <row r="615" spans="1:7">
      <c r="A615" s="110"/>
      <c r="B615" s="111"/>
      <c r="C615" s="112"/>
      <c r="D615" s="113"/>
      <c r="E615" s="114"/>
      <c r="F615" s="54"/>
      <c r="G615" s="55"/>
    </row>
    <row r="616" spans="1:7">
      <c r="A616" s="110"/>
      <c r="B616" s="111"/>
      <c r="C616" s="112"/>
      <c r="D616" s="113"/>
      <c r="E616" s="114"/>
      <c r="F616" s="54"/>
      <c r="G616" s="55"/>
    </row>
    <row r="617" spans="1:7">
      <c r="A617" s="110"/>
      <c r="B617" s="111"/>
      <c r="C617" s="112"/>
      <c r="D617" s="113"/>
      <c r="E617" s="114"/>
      <c r="F617" s="54"/>
      <c r="G617" s="55"/>
    </row>
    <row r="618" spans="1:7">
      <c r="A618" s="110"/>
      <c r="B618" s="111"/>
      <c r="C618" s="112"/>
      <c r="D618" s="113"/>
      <c r="E618" s="114"/>
      <c r="F618" s="54"/>
      <c r="G618" s="55"/>
    </row>
    <row r="619" spans="1:7">
      <c r="A619" s="110"/>
      <c r="B619" s="111"/>
      <c r="C619" s="112"/>
      <c r="D619" s="113"/>
      <c r="E619" s="114"/>
      <c r="F619" s="54"/>
      <c r="G619" s="55"/>
    </row>
    <row r="620" spans="1:7">
      <c r="A620" s="110"/>
      <c r="B620" s="111"/>
      <c r="C620" s="112"/>
      <c r="D620" s="113"/>
      <c r="E620" s="114"/>
      <c r="F620" s="54"/>
      <c r="G620" s="55"/>
    </row>
    <row r="621" spans="1:7">
      <c r="A621" s="110"/>
      <c r="B621" s="111"/>
      <c r="C621" s="112"/>
      <c r="D621" s="113"/>
      <c r="E621" s="114"/>
      <c r="F621" s="54"/>
      <c r="G621" s="55"/>
    </row>
    <row r="622" spans="1:7">
      <c r="A622" s="110"/>
      <c r="B622" s="111"/>
      <c r="C622" s="112"/>
      <c r="D622" s="113"/>
      <c r="E622" s="114"/>
      <c r="F622" s="54"/>
      <c r="G622" s="55"/>
    </row>
    <row r="623" spans="1:7">
      <c r="A623" s="110"/>
      <c r="B623" s="111"/>
      <c r="C623" s="112"/>
      <c r="D623" s="113"/>
      <c r="E623" s="114"/>
      <c r="F623" s="54"/>
      <c r="G623" s="55"/>
    </row>
    <row r="624" spans="1:7">
      <c r="A624" s="110"/>
      <c r="B624" s="111"/>
      <c r="C624" s="112"/>
      <c r="D624" s="113"/>
      <c r="E624" s="114"/>
      <c r="F624" s="54"/>
      <c r="G624" s="55"/>
    </row>
    <row r="625" spans="1:7">
      <c r="A625" s="110"/>
      <c r="B625" s="111"/>
      <c r="C625" s="112"/>
      <c r="D625" s="113"/>
      <c r="E625" s="114"/>
      <c r="F625" s="54"/>
      <c r="G625" s="55"/>
    </row>
    <row r="626" spans="1:7">
      <c r="A626" s="110"/>
      <c r="B626" s="111"/>
      <c r="C626" s="112"/>
      <c r="D626" s="113"/>
      <c r="E626" s="114"/>
      <c r="F626" s="54"/>
      <c r="G626" s="55"/>
    </row>
    <row r="627" spans="1:7">
      <c r="A627" s="110"/>
      <c r="B627" s="111"/>
      <c r="C627" s="112"/>
      <c r="D627" s="113"/>
      <c r="E627" s="114"/>
      <c r="F627" s="54"/>
      <c r="G627" s="55"/>
    </row>
    <row r="628" spans="1:7">
      <c r="A628" s="110"/>
      <c r="B628" s="111"/>
      <c r="C628" s="112"/>
      <c r="D628" s="113"/>
      <c r="E628" s="114"/>
      <c r="F628" s="54"/>
      <c r="G628" s="55"/>
    </row>
    <row r="629" spans="1:7">
      <c r="A629" s="110"/>
      <c r="B629" s="111"/>
      <c r="C629" s="112"/>
      <c r="D629" s="113"/>
      <c r="E629" s="114"/>
      <c r="F629" s="54"/>
      <c r="G629" s="55"/>
    </row>
    <row r="630" spans="1:7">
      <c r="A630" s="110"/>
      <c r="B630" s="111"/>
      <c r="C630" s="112"/>
      <c r="D630" s="113"/>
      <c r="E630" s="114"/>
      <c r="F630" s="54"/>
      <c r="G630" s="55"/>
    </row>
    <row r="631" spans="1:7">
      <c r="A631" s="110"/>
      <c r="B631" s="111"/>
      <c r="C631" s="112"/>
      <c r="D631" s="113"/>
      <c r="E631" s="114"/>
      <c r="F631" s="54"/>
      <c r="G631" s="55"/>
    </row>
    <row r="632" spans="1:7">
      <c r="A632" s="110"/>
      <c r="B632" s="111"/>
      <c r="C632" s="112"/>
      <c r="D632" s="113"/>
      <c r="E632" s="114"/>
      <c r="F632" s="54"/>
      <c r="G632" s="55"/>
    </row>
    <row r="633" spans="1:7">
      <c r="A633" s="110"/>
      <c r="B633" s="111"/>
      <c r="C633" s="112"/>
      <c r="D633" s="113"/>
      <c r="E633" s="114"/>
      <c r="F633" s="54"/>
      <c r="G633" s="55"/>
    </row>
    <row r="634" spans="1:7">
      <c r="A634" s="110"/>
      <c r="B634" s="111"/>
      <c r="C634" s="112"/>
      <c r="D634" s="113"/>
      <c r="E634" s="114"/>
      <c r="F634" s="54"/>
      <c r="G634" s="55"/>
    </row>
    <row r="635" spans="1:7">
      <c r="A635" s="110"/>
      <c r="B635" s="111"/>
      <c r="C635" s="112"/>
      <c r="D635" s="113"/>
      <c r="E635" s="114"/>
      <c r="F635" s="54"/>
      <c r="G635" s="55"/>
    </row>
    <row r="636" spans="1:7">
      <c r="A636" s="110"/>
      <c r="B636" s="111"/>
      <c r="C636" s="112"/>
      <c r="D636" s="113"/>
      <c r="E636" s="114"/>
      <c r="F636" s="54"/>
      <c r="G636" s="55"/>
    </row>
    <row r="637" spans="1:7">
      <c r="A637" s="110"/>
      <c r="B637" s="111"/>
      <c r="C637" s="112"/>
      <c r="D637" s="113"/>
      <c r="E637" s="114"/>
      <c r="F637" s="54"/>
      <c r="G637" s="55"/>
    </row>
    <row r="638" spans="1:7">
      <c r="A638" s="110"/>
      <c r="B638" s="111"/>
      <c r="C638" s="112"/>
      <c r="D638" s="113"/>
      <c r="E638" s="114"/>
      <c r="F638" s="54"/>
      <c r="G638" s="55"/>
    </row>
    <row r="639" spans="1:7">
      <c r="A639" s="110"/>
      <c r="B639" s="111"/>
      <c r="C639" s="112"/>
      <c r="D639" s="113"/>
      <c r="E639" s="114"/>
      <c r="F639" s="54"/>
      <c r="G639" s="55"/>
    </row>
    <row r="640" spans="1:7">
      <c r="A640" s="110"/>
      <c r="B640" s="111"/>
      <c r="C640" s="112"/>
      <c r="D640" s="113"/>
      <c r="E640" s="114"/>
      <c r="F640" s="54"/>
      <c r="G640" s="55"/>
    </row>
    <row r="641" spans="1:7">
      <c r="A641" s="110"/>
      <c r="B641" s="111"/>
      <c r="C641" s="112"/>
      <c r="D641" s="113"/>
      <c r="E641" s="114"/>
      <c r="F641" s="54"/>
      <c r="G641" s="55"/>
    </row>
    <row r="642" spans="1:7">
      <c r="A642" s="110"/>
      <c r="B642" s="111"/>
      <c r="C642" s="112"/>
      <c r="D642" s="113"/>
      <c r="E642" s="114"/>
      <c r="F642" s="54"/>
      <c r="G642" s="55"/>
    </row>
    <row r="643" spans="1:7">
      <c r="A643" s="110"/>
      <c r="B643" s="111"/>
      <c r="C643" s="112"/>
      <c r="D643" s="113"/>
      <c r="E643" s="114"/>
      <c r="F643" s="54"/>
      <c r="G643" s="55"/>
    </row>
    <row r="644" spans="1:7">
      <c r="A644" s="110"/>
      <c r="B644" s="111"/>
      <c r="C644" s="112"/>
      <c r="D644" s="113"/>
      <c r="E644" s="114"/>
      <c r="F644" s="54"/>
      <c r="G644" s="55"/>
    </row>
    <row r="645" spans="1:7">
      <c r="A645" s="110"/>
      <c r="B645" s="111"/>
      <c r="C645" s="112"/>
      <c r="D645" s="113"/>
      <c r="E645" s="114"/>
      <c r="F645" s="54"/>
      <c r="G645" s="55"/>
    </row>
    <row r="646" spans="1:7">
      <c r="A646" s="110"/>
      <c r="B646" s="111"/>
      <c r="C646" s="112"/>
      <c r="D646" s="113"/>
      <c r="E646" s="114"/>
      <c r="F646" s="54"/>
      <c r="G646" s="55"/>
    </row>
    <row r="647" spans="1:7">
      <c r="A647" s="110"/>
      <c r="B647" s="111"/>
      <c r="C647" s="112"/>
      <c r="D647" s="113"/>
      <c r="E647" s="114"/>
      <c r="F647" s="54"/>
      <c r="G647" s="55"/>
    </row>
    <row r="648" spans="1:7">
      <c r="A648" s="110"/>
      <c r="B648" s="111"/>
      <c r="C648" s="112"/>
      <c r="D648" s="113"/>
      <c r="E648" s="114"/>
      <c r="F648" s="54"/>
      <c r="G648" s="55"/>
    </row>
    <row r="649" spans="1:7">
      <c r="A649" s="110"/>
      <c r="B649" s="111"/>
      <c r="C649" s="112"/>
      <c r="D649" s="113"/>
      <c r="E649" s="114"/>
      <c r="F649" s="54"/>
      <c r="G649" s="55"/>
    </row>
    <row r="650" spans="1:7">
      <c r="A650" s="110"/>
      <c r="B650" s="111"/>
      <c r="C650" s="112"/>
      <c r="D650" s="113"/>
      <c r="E650" s="114"/>
      <c r="F650" s="54"/>
      <c r="G650" s="55"/>
    </row>
    <row r="651" spans="1:7">
      <c r="A651" s="110"/>
      <c r="B651" s="111"/>
      <c r="C651" s="112"/>
      <c r="D651" s="113"/>
      <c r="E651" s="114"/>
      <c r="F651" s="54"/>
      <c r="G651" s="55"/>
    </row>
    <row r="652" spans="1:7">
      <c r="A652" s="110"/>
      <c r="B652" s="111"/>
      <c r="C652" s="112"/>
      <c r="D652" s="113"/>
      <c r="E652" s="114"/>
      <c r="F652" s="54"/>
      <c r="G652" s="55"/>
    </row>
    <row r="653" spans="1:7">
      <c r="A653" s="110"/>
      <c r="B653" s="111"/>
      <c r="C653" s="112"/>
      <c r="D653" s="113"/>
      <c r="E653" s="114"/>
      <c r="F653" s="54"/>
      <c r="G653" s="55"/>
    </row>
    <row r="654" spans="1:7">
      <c r="A654" s="110"/>
      <c r="B654" s="111"/>
      <c r="C654" s="112"/>
      <c r="D654" s="113"/>
      <c r="E654" s="114"/>
      <c r="F654" s="54"/>
      <c r="G654" s="55"/>
    </row>
    <row r="655" spans="1:7">
      <c r="A655" s="110"/>
      <c r="B655" s="111"/>
      <c r="C655" s="112"/>
      <c r="D655" s="113"/>
      <c r="E655" s="114"/>
      <c r="F655" s="54"/>
      <c r="G655" s="55"/>
    </row>
    <row r="656" spans="1:7">
      <c r="A656" s="110"/>
      <c r="B656" s="111"/>
      <c r="C656" s="112"/>
      <c r="D656" s="113"/>
      <c r="E656" s="114"/>
      <c r="F656" s="54"/>
      <c r="G656" s="55"/>
    </row>
    <row r="657" spans="1:7">
      <c r="A657" s="110"/>
      <c r="B657" s="111"/>
      <c r="C657" s="112"/>
      <c r="D657" s="113"/>
      <c r="E657" s="114"/>
      <c r="F657" s="54"/>
      <c r="G657" s="55"/>
    </row>
    <row r="658" spans="1:7">
      <c r="A658" s="110"/>
      <c r="B658" s="111"/>
      <c r="C658" s="112"/>
      <c r="D658" s="113"/>
      <c r="E658" s="114"/>
      <c r="F658" s="54"/>
      <c r="G658" s="55"/>
    </row>
    <row r="659" spans="1:7">
      <c r="A659" s="110"/>
      <c r="B659" s="111"/>
      <c r="C659" s="112"/>
      <c r="D659" s="113"/>
      <c r="E659" s="114"/>
      <c r="F659" s="54"/>
      <c r="G659" s="55"/>
    </row>
    <row r="660" spans="1:7">
      <c r="A660" s="110"/>
      <c r="B660" s="111"/>
      <c r="C660" s="112"/>
      <c r="D660" s="113"/>
      <c r="E660" s="114"/>
      <c r="F660" s="54"/>
      <c r="G660" s="55"/>
    </row>
    <row r="661" spans="1:7">
      <c r="A661" s="110"/>
      <c r="B661" s="111"/>
      <c r="C661" s="112"/>
      <c r="D661" s="113"/>
      <c r="E661" s="114"/>
      <c r="F661" s="54"/>
      <c r="G661" s="55"/>
    </row>
    <row r="662" spans="1:7">
      <c r="A662" s="110"/>
      <c r="B662" s="111"/>
      <c r="C662" s="112"/>
      <c r="D662" s="113"/>
      <c r="E662" s="114"/>
      <c r="F662" s="54"/>
      <c r="G662" s="55"/>
    </row>
    <row r="663" spans="1:7">
      <c r="A663" s="110"/>
      <c r="B663" s="111"/>
      <c r="C663" s="112"/>
      <c r="D663" s="113"/>
      <c r="E663" s="114"/>
      <c r="F663" s="54"/>
      <c r="G663" s="55"/>
    </row>
    <row r="664" spans="1:7">
      <c r="A664" s="110"/>
      <c r="B664" s="111"/>
      <c r="C664" s="112"/>
      <c r="D664" s="113"/>
      <c r="E664" s="114"/>
      <c r="F664" s="54"/>
      <c r="G664" s="55"/>
    </row>
    <row r="665" spans="1:7">
      <c r="A665" s="110"/>
      <c r="B665" s="111"/>
      <c r="C665" s="112"/>
      <c r="D665" s="113"/>
      <c r="E665" s="114"/>
      <c r="F665" s="54"/>
      <c r="G665" s="55"/>
    </row>
    <row r="666" spans="1:7">
      <c r="A666" s="110"/>
      <c r="B666" s="111"/>
      <c r="C666" s="112"/>
      <c r="D666" s="113"/>
      <c r="E666" s="114"/>
      <c r="F666" s="54"/>
      <c r="G666" s="55"/>
    </row>
    <row r="667" spans="1:7">
      <c r="A667" s="110"/>
      <c r="B667" s="111"/>
      <c r="C667" s="112"/>
      <c r="D667" s="113"/>
      <c r="E667" s="114"/>
      <c r="F667" s="54"/>
      <c r="G667" s="55"/>
    </row>
    <row r="668" spans="1:7">
      <c r="A668" s="110"/>
      <c r="B668" s="111"/>
      <c r="C668" s="112"/>
      <c r="D668" s="113"/>
      <c r="E668" s="114"/>
      <c r="F668" s="54"/>
      <c r="G668" s="55"/>
    </row>
    <row r="669" spans="1:7">
      <c r="A669" s="110"/>
      <c r="B669" s="111"/>
      <c r="C669" s="112"/>
      <c r="D669" s="113"/>
      <c r="E669" s="114"/>
      <c r="F669" s="54"/>
      <c r="G669" s="55"/>
    </row>
    <row r="670" spans="1:7">
      <c r="A670" s="110"/>
      <c r="B670" s="111"/>
      <c r="C670" s="112"/>
      <c r="D670" s="113"/>
      <c r="E670" s="114"/>
      <c r="F670" s="54"/>
      <c r="G670" s="55"/>
    </row>
    <row r="671" spans="1:7">
      <c r="A671" s="110"/>
      <c r="B671" s="111"/>
      <c r="C671" s="112"/>
      <c r="D671" s="113"/>
      <c r="E671" s="114"/>
      <c r="F671" s="54"/>
      <c r="G671" s="55"/>
    </row>
    <row r="672" spans="1:7">
      <c r="A672" s="110"/>
      <c r="B672" s="111"/>
      <c r="C672" s="112"/>
      <c r="D672" s="113"/>
      <c r="E672" s="114"/>
      <c r="F672" s="54"/>
      <c r="G672" s="55"/>
    </row>
    <row r="673" spans="1:7">
      <c r="A673" s="110"/>
      <c r="B673" s="111"/>
      <c r="C673" s="112"/>
      <c r="D673" s="113"/>
      <c r="E673" s="114"/>
      <c r="F673" s="54"/>
      <c r="G673" s="55"/>
    </row>
    <row r="674" spans="1:7">
      <c r="A674" s="110"/>
      <c r="B674" s="111"/>
      <c r="C674" s="112"/>
      <c r="D674" s="113"/>
      <c r="E674" s="114"/>
      <c r="F674" s="54"/>
      <c r="G674" s="55"/>
    </row>
    <row r="675" spans="1:7">
      <c r="A675" s="110"/>
      <c r="B675" s="111"/>
      <c r="C675" s="112"/>
      <c r="D675" s="113"/>
      <c r="E675" s="114"/>
      <c r="F675" s="54"/>
      <c r="G675" s="55"/>
    </row>
    <row r="676" spans="1:7">
      <c r="A676" s="110"/>
      <c r="B676" s="111"/>
      <c r="C676" s="112"/>
      <c r="D676" s="113"/>
      <c r="E676" s="114"/>
      <c r="F676" s="54"/>
      <c r="G676" s="55"/>
    </row>
    <row r="677" spans="1:7">
      <c r="A677" s="110"/>
      <c r="B677" s="111"/>
      <c r="C677" s="112"/>
      <c r="D677" s="113"/>
      <c r="E677" s="114"/>
      <c r="F677" s="54"/>
      <c r="G677" s="55"/>
    </row>
    <row r="678" spans="1:7">
      <c r="A678" s="110"/>
      <c r="B678" s="111"/>
      <c r="C678" s="112"/>
      <c r="D678" s="113"/>
      <c r="E678" s="114"/>
      <c r="F678" s="54"/>
      <c r="G678" s="55"/>
    </row>
    <row r="679" spans="1:7">
      <c r="A679" s="110"/>
      <c r="B679" s="111"/>
      <c r="C679" s="112"/>
      <c r="D679" s="113"/>
      <c r="E679" s="114"/>
      <c r="F679" s="54"/>
      <c r="G679" s="55"/>
    </row>
    <row r="680" spans="1:7">
      <c r="A680" s="110"/>
      <c r="B680" s="111"/>
      <c r="C680" s="112"/>
      <c r="D680" s="113"/>
      <c r="E680" s="114"/>
      <c r="F680" s="54"/>
      <c r="G680" s="55"/>
    </row>
    <row r="681" spans="1:7">
      <c r="A681" s="110"/>
      <c r="B681" s="111"/>
      <c r="C681" s="112"/>
      <c r="D681" s="113"/>
      <c r="E681" s="114"/>
      <c r="F681" s="54"/>
      <c r="G681" s="55"/>
    </row>
    <row r="682" spans="1:7">
      <c r="A682" s="110"/>
      <c r="B682" s="111"/>
      <c r="C682" s="112"/>
      <c r="D682" s="113"/>
      <c r="E682" s="114"/>
      <c r="F682" s="54"/>
      <c r="G682" s="55"/>
    </row>
    <row r="683" spans="1:7">
      <c r="A683" s="110"/>
      <c r="B683" s="111"/>
      <c r="C683" s="112"/>
      <c r="D683" s="113"/>
      <c r="E683" s="114"/>
      <c r="F683" s="54"/>
      <c r="G683" s="55"/>
    </row>
    <row r="684" spans="1:7">
      <c r="A684" s="110"/>
      <c r="B684" s="111"/>
      <c r="C684" s="112"/>
      <c r="D684" s="113"/>
      <c r="E684" s="114"/>
      <c r="F684" s="54"/>
      <c r="G684" s="55"/>
    </row>
    <row r="685" spans="1:7">
      <c r="A685" s="110"/>
      <c r="B685" s="111"/>
      <c r="C685" s="112"/>
      <c r="D685" s="113"/>
      <c r="E685" s="114"/>
      <c r="F685" s="54"/>
      <c r="G685" s="55"/>
    </row>
    <row r="686" spans="1:7">
      <c r="A686" s="110"/>
      <c r="B686" s="111"/>
      <c r="C686" s="112"/>
      <c r="D686" s="113"/>
      <c r="E686" s="114"/>
      <c r="F686" s="54"/>
      <c r="G686" s="55"/>
    </row>
    <row r="687" spans="1:7">
      <c r="A687" s="110"/>
      <c r="B687" s="111"/>
      <c r="C687" s="112"/>
      <c r="D687" s="113"/>
      <c r="E687" s="114"/>
      <c r="F687" s="54"/>
      <c r="G687" s="55"/>
    </row>
    <row r="688" spans="1:7">
      <c r="A688" s="110"/>
      <c r="B688" s="111"/>
      <c r="C688" s="112"/>
      <c r="D688" s="113"/>
      <c r="E688" s="114"/>
      <c r="F688" s="54"/>
      <c r="G688" s="55"/>
    </row>
    <row r="689" spans="1:7">
      <c r="A689" s="110"/>
      <c r="B689" s="111"/>
      <c r="C689" s="112"/>
      <c r="D689" s="113"/>
      <c r="E689" s="114"/>
      <c r="F689" s="54"/>
      <c r="G689" s="55"/>
    </row>
    <row r="690" spans="1:7">
      <c r="A690" s="110"/>
      <c r="B690" s="111"/>
      <c r="C690" s="112"/>
      <c r="D690" s="113"/>
      <c r="E690" s="114"/>
      <c r="F690" s="54"/>
      <c r="G690" s="55"/>
    </row>
    <row r="691" spans="1:7">
      <c r="A691" s="110"/>
      <c r="B691" s="111"/>
      <c r="C691" s="112"/>
      <c r="D691" s="113"/>
      <c r="E691" s="114"/>
      <c r="F691" s="54"/>
      <c r="G691" s="55"/>
    </row>
    <row r="692" spans="1:7">
      <c r="A692" s="110"/>
      <c r="B692" s="111"/>
      <c r="C692" s="112"/>
      <c r="D692" s="113"/>
      <c r="E692" s="114"/>
      <c r="F692" s="54"/>
      <c r="G692" s="55"/>
    </row>
    <row r="693" spans="1:7">
      <c r="A693" s="110"/>
      <c r="B693" s="111"/>
      <c r="C693" s="112"/>
      <c r="D693" s="113"/>
      <c r="E693" s="114"/>
      <c r="F693" s="54"/>
      <c r="G693" s="55"/>
    </row>
    <row r="694" spans="1:7">
      <c r="A694" s="110"/>
      <c r="B694" s="111"/>
      <c r="C694" s="112"/>
      <c r="D694" s="113"/>
      <c r="E694" s="114"/>
      <c r="F694" s="54"/>
      <c r="G694" s="55"/>
    </row>
    <row r="695" spans="1:7">
      <c r="A695" s="110"/>
      <c r="B695" s="111"/>
      <c r="C695" s="112"/>
      <c r="D695" s="113"/>
      <c r="E695" s="114"/>
      <c r="F695" s="54"/>
      <c r="G695" s="55"/>
    </row>
    <row r="696" spans="1:7">
      <c r="A696" s="110"/>
      <c r="B696" s="111"/>
      <c r="C696" s="112"/>
      <c r="D696" s="113"/>
      <c r="E696" s="114"/>
      <c r="F696" s="54"/>
      <c r="G696" s="55"/>
    </row>
    <row r="697" spans="1:7">
      <c r="A697" s="110"/>
      <c r="B697" s="111"/>
      <c r="C697" s="112"/>
      <c r="D697" s="113"/>
      <c r="E697" s="114"/>
      <c r="F697" s="54"/>
      <c r="G697" s="55"/>
    </row>
    <row r="698" spans="1:7">
      <c r="A698" s="110"/>
      <c r="B698" s="111"/>
      <c r="C698" s="112"/>
      <c r="D698" s="113"/>
      <c r="E698" s="114"/>
      <c r="F698" s="54"/>
      <c r="G698" s="55"/>
    </row>
    <row r="699" spans="1:7">
      <c r="A699" s="110"/>
      <c r="B699" s="111"/>
      <c r="C699" s="112"/>
      <c r="D699" s="113"/>
      <c r="E699" s="114"/>
      <c r="F699" s="54"/>
      <c r="G699" s="55"/>
    </row>
    <row r="700" spans="1:7">
      <c r="A700" s="110"/>
      <c r="B700" s="111"/>
      <c r="C700" s="112"/>
      <c r="D700" s="113"/>
      <c r="E700" s="114"/>
      <c r="F700" s="54"/>
      <c r="G700" s="55"/>
    </row>
    <row r="701" spans="1:7">
      <c r="A701" s="110"/>
      <c r="B701" s="111"/>
      <c r="C701" s="112"/>
      <c r="D701" s="113"/>
      <c r="E701" s="114"/>
      <c r="F701" s="54"/>
      <c r="G701" s="55"/>
    </row>
    <row r="702" spans="1:7">
      <c r="A702" s="110"/>
      <c r="B702" s="111"/>
      <c r="C702" s="112"/>
      <c r="D702" s="113"/>
      <c r="E702" s="114"/>
      <c r="F702" s="54"/>
      <c r="G702" s="55"/>
    </row>
    <row r="703" spans="1:7">
      <c r="A703" s="110"/>
      <c r="B703" s="111"/>
      <c r="C703" s="112"/>
      <c r="D703" s="113"/>
      <c r="E703" s="114"/>
      <c r="F703" s="54"/>
      <c r="G703" s="55"/>
    </row>
    <row r="704" spans="1:7">
      <c r="A704" s="110"/>
      <c r="B704" s="111"/>
      <c r="C704" s="112"/>
      <c r="D704" s="113"/>
      <c r="E704" s="114"/>
      <c r="F704" s="54"/>
      <c r="G704" s="55"/>
    </row>
    <row r="705" spans="1:7">
      <c r="A705" s="110"/>
      <c r="B705" s="111"/>
      <c r="C705" s="112"/>
      <c r="D705" s="113"/>
      <c r="E705" s="114"/>
      <c r="F705" s="54"/>
      <c r="G705" s="55"/>
    </row>
    <row r="706" spans="1:7">
      <c r="A706" s="110"/>
      <c r="B706" s="111"/>
      <c r="C706" s="112"/>
      <c r="D706" s="113"/>
      <c r="E706" s="114"/>
      <c r="F706" s="54"/>
      <c r="G706" s="55"/>
    </row>
    <row r="707" spans="1:7">
      <c r="A707" s="110"/>
      <c r="B707" s="111"/>
      <c r="C707" s="112"/>
      <c r="D707" s="113"/>
      <c r="E707" s="114"/>
      <c r="F707" s="54"/>
      <c r="G707" s="55"/>
    </row>
    <row r="708" spans="1:7">
      <c r="A708" s="110"/>
      <c r="B708" s="111"/>
      <c r="C708" s="112"/>
      <c r="D708" s="113"/>
      <c r="E708" s="114"/>
      <c r="F708" s="54"/>
      <c r="G708" s="55"/>
    </row>
    <row r="709" spans="1:7">
      <c r="A709" s="110"/>
      <c r="B709" s="111"/>
      <c r="C709" s="112"/>
      <c r="D709" s="113"/>
      <c r="E709" s="114"/>
      <c r="F709" s="54"/>
      <c r="G709" s="55"/>
    </row>
    <row r="710" spans="1:7">
      <c r="A710" s="110"/>
      <c r="B710" s="111"/>
      <c r="C710" s="112"/>
      <c r="D710" s="113"/>
      <c r="E710" s="114"/>
      <c r="F710" s="54"/>
      <c r="G710" s="55"/>
    </row>
    <row r="711" spans="1:7">
      <c r="A711" s="110"/>
      <c r="B711" s="111"/>
      <c r="C711" s="112"/>
      <c r="D711" s="113"/>
      <c r="E711" s="114"/>
      <c r="F711" s="54"/>
      <c r="G711" s="55"/>
    </row>
    <row r="712" spans="1:7">
      <c r="A712" s="110"/>
      <c r="B712" s="111"/>
      <c r="C712" s="112"/>
      <c r="D712" s="113"/>
      <c r="E712" s="114"/>
      <c r="F712" s="54"/>
      <c r="G712" s="55"/>
    </row>
    <row r="713" spans="1:7">
      <c r="A713" s="110"/>
      <c r="B713" s="111"/>
      <c r="C713" s="112"/>
      <c r="D713" s="113"/>
      <c r="E713" s="114"/>
      <c r="F713" s="54"/>
      <c r="G713" s="55"/>
    </row>
    <row r="714" spans="1:7">
      <c r="A714" s="110"/>
      <c r="B714" s="111"/>
      <c r="C714" s="112"/>
      <c r="D714" s="113"/>
      <c r="E714" s="114"/>
      <c r="F714" s="54"/>
      <c r="G714" s="55"/>
    </row>
    <row r="715" spans="1:7">
      <c r="A715" s="110"/>
      <c r="B715" s="111"/>
      <c r="C715" s="112"/>
      <c r="D715" s="113"/>
      <c r="E715" s="114"/>
      <c r="F715" s="54"/>
      <c r="G715" s="55"/>
    </row>
    <row r="716" spans="1:7">
      <c r="A716" s="110"/>
      <c r="B716" s="111"/>
      <c r="C716" s="112"/>
      <c r="D716" s="113"/>
      <c r="E716" s="114"/>
      <c r="F716" s="54"/>
      <c r="G716" s="55"/>
    </row>
    <row r="717" spans="1:7">
      <c r="A717" s="110"/>
      <c r="B717" s="111"/>
      <c r="C717" s="112"/>
      <c r="D717" s="113"/>
      <c r="E717" s="114"/>
      <c r="F717" s="54"/>
      <c r="G717" s="55"/>
    </row>
    <row r="718" spans="1:7">
      <c r="A718" s="110"/>
      <c r="B718" s="111"/>
      <c r="C718" s="112"/>
      <c r="D718" s="113"/>
      <c r="E718" s="114"/>
      <c r="F718" s="54"/>
      <c r="G718" s="55"/>
    </row>
    <row r="719" spans="1:7">
      <c r="A719" s="110"/>
      <c r="B719" s="111"/>
      <c r="C719" s="112"/>
      <c r="D719" s="113"/>
      <c r="E719" s="114"/>
      <c r="F719" s="54"/>
      <c r="G719" s="55"/>
    </row>
    <row r="720" spans="1:7">
      <c r="A720" s="110"/>
      <c r="B720" s="111"/>
      <c r="C720" s="112"/>
      <c r="D720" s="113"/>
      <c r="E720" s="114"/>
      <c r="F720" s="54"/>
      <c r="G720" s="55"/>
    </row>
    <row r="721" spans="1:7">
      <c r="A721" s="110"/>
      <c r="B721" s="111"/>
      <c r="C721" s="112"/>
      <c r="D721" s="113"/>
      <c r="E721" s="114"/>
      <c r="F721" s="54"/>
      <c r="G721" s="55"/>
    </row>
    <row r="722" spans="1:7">
      <c r="A722" s="110"/>
      <c r="B722" s="111"/>
      <c r="C722" s="112"/>
      <c r="D722" s="113"/>
      <c r="E722" s="114"/>
      <c r="F722" s="54"/>
      <c r="G722" s="55"/>
    </row>
    <row r="723" spans="1:7">
      <c r="A723" s="110"/>
      <c r="B723" s="111"/>
      <c r="C723" s="112"/>
      <c r="D723" s="113"/>
      <c r="E723" s="114"/>
      <c r="F723" s="54"/>
      <c r="G723" s="55"/>
    </row>
    <row r="724" spans="1:7">
      <c r="A724" s="110"/>
      <c r="B724" s="111"/>
      <c r="C724" s="112"/>
      <c r="D724" s="113"/>
      <c r="E724" s="114"/>
      <c r="F724" s="54"/>
      <c r="G724" s="55"/>
    </row>
    <row r="725" spans="1:7">
      <c r="A725" s="110"/>
      <c r="B725" s="111"/>
      <c r="C725" s="112"/>
      <c r="D725" s="113"/>
      <c r="E725" s="114"/>
      <c r="F725" s="54"/>
      <c r="G725" s="55"/>
    </row>
    <row r="726" spans="1:7">
      <c r="A726" s="110"/>
      <c r="B726" s="111"/>
      <c r="C726" s="112"/>
      <c r="D726" s="113"/>
      <c r="E726" s="114"/>
      <c r="F726" s="54"/>
      <c r="G726" s="55"/>
    </row>
    <row r="727" spans="1:7">
      <c r="A727" s="110"/>
      <c r="B727" s="111"/>
      <c r="C727" s="112"/>
      <c r="D727" s="113"/>
      <c r="E727" s="114"/>
      <c r="F727" s="54"/>
      <c r="G727" s="55"/>
    </row>
    <row r="728" spans="1:7">
      <c r="A728" s="110"/>
      <c r="B728" s="111"/>
      <c r="C728" s="112"/>
      <c r="D728" s="113"/>
      <c r="E728" s="114"/>
      <c r="F728" s="54"/>
      <c r="G728" s="55"/>
    </row>
    <row r="729" spans="1:7">
      <c r="A729" s="110"/>
      <c r="B729" s="111"/>
      <c r="C729" s="112"/>
      <c r="D729" s="113"/>
      <c r="E729" s="114"/>
      <c r="F729" s="54"/>
      <c r="G729" s="55"/>
    </row>
    <row r="730" spans="1:7">
      <c r="A730" s="110"/>
      <c r="B730" s="111"/>
      <c r="C730" s="112"/>
      <c r="D730" s="113"/>
      <c r="E730" s="114"/>
      <c r="F730" s="54"/>
      <c r="G730" s="55"/>
    </row>
    <row r="731" spans="1:7">
      <c r="A731" s="110"/>
      <c r="B731" s="111"/>
      <c r="C731" s="112"/>
      <c r="D731" s="113"/>
      <c r="E731" s="114"/>
      <c r="F731" s="54"/>
      <c r="G731" s="55"/>
    </row>
    <row r="732" spans="1:7">
      <c r="A732" s="110"/>
      <c r="B732" s="111"/>
      <c r="C732" s="112"/>
      <c r="D732" s="113"/>
      <c r="E732" s="114"/>
      <c r="F732" s="54"/>
      <c r="G732" s="55"/>
    </row>
    <row r="733" spans="1:7">
      <c r="A733" s="110"/>
      <c r="B733" s="111"/>
      <c r="C733" s="112"/>
      <c r="D733" s="113"/>
      <c r="E733" s="114"/>
      <c r="F733" s="54"/>
      <c r="G733" s="55"/>
    </row>
    <row r="734" spans="1:7">
      <c r="A734" s="110"/>
      <c r="B734" s="111"/>
      <c r="C734" s="112"/>
      <c r="D734" s="113"/>
      <c r="E734" s="114"/>
      <c r="F734" s="54"/>
      <c r="G734" s="55"/>
    </row>
    <row r="735" spans="1:7">
      <c r="A735" s="110"/>
      <c r="B735" s="111"/>
      <c r="C735" s="112"/>
      <c r="D735" s="113"/>
      <c r="E735" s="114"/>
      <c r="F735" s="54"/>
      <c r="G735" s="55"/>
    </row>
    <row r="736" spans="1:7">
      <c r="A736" s="110"/>
      <c r="B736" s="111"/>
      <c r="C736" s="112"/>
      <c r="D736" s="113"/>
      <c r="E736" s="114"/>
      <c r="F736" s="54"/>
      <c r="G736" s="55"/>
    </row>
    <row r="737" spans="1:7">
      <c r="A737" s="110"/>
      <c r="B737" s="111"/>
      <c r="C737" s="112"/>
      <c r="D737" s="113"/>
      <c r="E737" s="114"/>
      <c r="F737" s="54"/>
      <c r="G737" s="55"/>
    </row>
    <row r="738" spans="1:7">
      <c r="A738" s="110"/>
      <c r="B738" s="111"/>
      <c r="C738" s="112"/>
      <c r="D738" s="113"/>
      <c r="E738" s="114"/>
      <c r="F738" s="54"/>
      <c r="G738" s="55"/>
    </row>
    <row r="739" spans="1:7">
      <c r="A739" s="110"/>
      <c r="B739" s="111"/>
      <c r="C739" s="112"/>
      <c r="D739" s="113"/>
      <c r="E739" s="114"/>
      <c r="F739" s="54"/>
      <c r="G739" s="55"/>
    </row>
    <row r="740" spans="1:7">
      <c r="A740" s="110"/>
      <c r="B740" s="111"/>
      <c r="C740" s="112"/>
      <c r="D740" s="113"/>
      <c r="E740" s="114"/>
      <c r="F740" s="54"/>
      <c r="G740" s="55"/>
    </row>
    <row r="741" spans="1:7">
      <c r="A741" s="110"/>
      <c r="B741" s="111"/>
      <c r="C741" s="112"/>
      <c r="D741" s="113"/>
      <c r="E741" s="114"/>
      <c r="F741" s="54"/>
      <c r="G741" s="55"/>
    </row>
    <row r="742" spans="1:7">
      <c r="A742" s="110"/>
      <c r="B742" s="111"/>
      <c r="C742" s="112"/>
      <c r="D742" s="113"/>
      <c r="E742" s="114"/>
      <c r="F742" s="54"/>
      <c r="G742" s="55"/>
    </row>
    <row r="743" spans="1:7">
      <c r="A743" s="110"/>
      <c r="B743" s="111"/>
      <c r="C743" s="112"/>
      <c r="D743" s="113"/>
      <c r="E743" s="114"/>
      <c r="F743" s="54"/>
      <c r="G743" s="55"/>
    </row>
    <row r="744" spans="1:7">
      <c r="A744" s="110"/>
      <c r="B744" s="111"/>
      <c r="C744" s="112"/>
      <c r="D744" s="113"/>
      <c r="E744" s="114"/>
      <c r="F744" s="54"/>
      <c r="G744" s="55"/>
    </row>
    <row r="745" spans="1:7">
      <c r="A745" s="110"/>
      <c r="B745" s="111"/>
      <c r="C745" s="112"/>
      <c r="D745" s="113"/>
      <c r="E745" s="114"/>
      <c r="F745" s="54"/>
      <c r="G745" s="55"/>
    </row>
    <row r="746" spans="1:7">
      <c r="A746" s="110"/>
      <c r="B746" s="111"/>
      <c r="C746" s="112"/>
      <c r="D746" s="113"/>
      <c r="E746" s="114"/>
      <c r="F746" s="54"/>
      <c r="G746" s="55"/>
    </row>
    <row r="747" spans="1:7">
      <c r="A747" s="110"/>
      <c r="B747" s="111"/>
      <c r="C747" s="112"/>
      <c r="D747" s="113"/>
      <c r="E747" s="114"/>
      <c r="F747" s="54"/>
      <c r="G747" s="55"/>
    </row>
    <row r="748" spans="1:7">
      <c r="A748" s="110"/>
      <c r="B748" s="111"/>
      <c r="C748" s="112"/>
      <c r="D748" s="113"/>
      <c r="E748" s="114"/>
      <c r="F748" s="54"/>
      <c r="G748" s="55"/>
    </row>
    <row r="749" spans="1:7">
      <c r="A749" s="110"/>
      <c r="B749" s="111"/>
      <c r="C749" s="112"/>
      <c r="D749" s="113"/>
      <c r="E749" s="114"/>
      <c r="F749" s="54"/>
      <c r="G749" s="55"/>
    </row>
    <row r="750" spans="1:7">
      <c r="A750" s="110"/>
      <c r="B750" s="111"/>
      <c r="C750" s="112"/>
      <c r="D750" s="113"/>
      <c r="E750" s="114"/>
      <c r="F750" s="54"/>
      <c r="G750" s="55"/>
    </row>
    <row r="751" spans="1:7">
      <c r="A751" s="110"/>
      <c r="B751" s="111"/>
      <c r="C751" s="112"/>
      <c r="D751" s="113"/>
      <c r="E751" s="114"/>
      <c r="F751" s="54"/>
      <c r="G751" s="55"/>
    </row>
    <row r="752" spans="1:7">
      <c r="A752" s="110"/>
      <c r="B752" s="111"/>
      <c r="C752" s="112"/>
      <c r="D752" s="113"/>
      <c r="E752" s="114"/>
      <c r="F752" s="54"/>
      <c r="G752" s="55"/>
    </row>
    <row r="753" spans="1:7">
      <c r="A753" s="110"/>
      <c r="B753" s="111"/>
      <c r="C753" s="112"/>
      <c r="D753" s="113"/>
      <c r="E753" s="114"/>
      <c r="F753" s="54"/>
      <c r="G753" s="55"/>
    </row>
    <row r="754" spans="1:7">
      <c r="A754" s="110"/>
      <c r="B754" s="111"/>
      <c r="C754" s="112"/>
      <c r="D754" s="113"/>
      <c r="E754" s="114"/>
      <c r="F754" s="54"/>
      <c r="G754" s="55"/>
    </row>
    <row r="755" spans="1:7">
      <c r="A755" s="110"/>
      <c r="B755" s="111"/>
      <c r="C755" s="112"/>
      <c r="D755" s="113"/>
      <c r="E755" s="114"/>
      <c r="F755" s="54"/>
      <c r="G755" s="55"/>
    </row>
    <row r="756" spans="1:7">
      <c r="A756" s="110"/>
      <c r="B756" s="111"/>
      <c r="C756" s="112"/>
      <c r="D756" s="113"/>
      <c r="E756" s="114"/>
      <c r="F756" s="54"/>
      <c r="G756" s="55"/>
    </row>
    <row r="757" spans="1:7">
      <c r="A757" s="110"/>
      <c r="B757" s="111"/>
      <c r="C757" s="112"/>
      <c r="D757" s="113"/>
      <c r="E757" s="114"/>
      <c r="F757" s="54"/>
      <c r="G757" s="55"/>
    </row>
    <row r="758" spans="1:7">
      <c r="A758" s="110"/>
      <c r="B758" s="111"/>
      <c r="C758" s="112"/>
      <c r="D758" s="113"/>
      <c r="E758" s="114"/>
      <c r="F758" s="54"/>
      <c r="G758" s="55"/>
    </row>
    <row r="759" spans="1:7">
      <c r="A759" s="110"/>
      <c r="B759" s="111"/>
      <c r="C759" s="112"/>
      <c r="D759" s="113"/>
      <c r="E759" s="114"/>
      <c r="F759" s="54"/>
      <c r="G759" s="55"/>
    </row>
    <row r="760" spans="1:7">
      <c r="A760" s="110"/>
      <c r="B760" s="111"/>
      <c r="C760" s="112"/>
      <c r="D760" s="113"/>
      <c r="E760" s="114"/>
      <c r="F760" s="54"/>
      <c r="G760" s="55"/>
    </row>
    <row r="761" spans="1:7">
      <c r="A761" s="110"/>
      <c r="B761" s="111"/>
      <c r="C761" s="112"/>
      <c r="D761" s="113"/>
      <c r="E761" s="114"/>
      <c r="F761" s="54"/>
      <c r="G761" s="55"/>
    </row>
    <row r="762" spans="1:7">
      <c r="A762" s="110"/>
      <c r="B762" s="111"/>
      <c r="C762" s="112"/>
      <c r="D762" s="113"/>
      <c r="E762" s="114"/>
      <c r="F762" s="54"/>
      <c r="G762" s="55"/>
    </row>
    <row r="763" spans="1:7">
      <c r="A763" s="110"/>
      <c r="B763" s="111"/>
      <c r="C763" s="112"/>
      <c r="D763" s="113"/>
      <c r="E763" s="114"/>
      <c r="F763" s="54"/>
      <c r="G763" s="55"/>
    </row>
    <row r="764" spans="1:7">
      <c r="A764" s="110"/>
      <c r="B764" s="111"/>
      <c r="C764" s="112"/>
      <c r="D764" s="113"/>
      <c r="E764" s="114"/>
      <c r="F764" s="54"/>
      <c r="G764" s="55"/>
    </row>
    <row r="765" spans="1:7">
      <c r="A765" s="110"/>
      <c r="B765" s="111"/>
      <c r="C765" s="112"/>
      <c r="D765" s="113"/>
      <c r="E765" s="114"/>
      <c r="F765" s="54"/>
      <c r="G765" s="55"/>
    </row>
    <row r="766" spans="1:7">
      <c r="A766" s="110"/>
      <c r="B766" s="111"/>
      <c r="C766" s="112"/>
      <c r="D766" s="113"/>
      <c r="E766" s="114"/>
      <c r="F766" s="54"/>
      <c r="G766" s="55"/>
    </row>
    <row r="767" spans="1:7">
      <c r="A767" s="110"/>
      <c r="B767" s="111"/>
      <c r="C767" s="112"/>
      <c r="D767" s="113"/>
      <c r="E767" s="114"/>
      <c r="F767" s="54"/>
      <c r="G767" s="55"/>
    </row>
    <row r="768" spans="1:7">
      <c r="A768" s="110"/>
      <c r="B768" s="111"/>
      <c r="C768" s="112"/>
      <c r="D768" s="113"/>
      <c r="E768" s="114"/>
      <c r="F768" s="54"/>
      <c r="G768" s="55"/>
    </row>
    <row r="769" spans="1:7">
      <c r="A769" s="110"/>
      <c r="B769" s="111"/>
      <c r="C769" s="112"/>
      <c r="D769" s="113"/>
      <c r="E769" s="114"/>
      <c r="F769" s="54"/>
      <c r="G769" s="55"/>
    </row>
    <row r="770" spans="1:7">
      <c r="A770" s="110"/>
      <c r="B770" s="111"/>
      <c r="C770" s="112"/>
      <c r="D770" s="113"/>
      <c r="E770" s="114"/>
      <c r="F770" s="54"/>
      <c r="G770" s="55"/>
    </row>
    <row r="771" spans="1:7">
      <c r="A771" s="110"/>
      <c r="B771" s="111"/>
      <c r="C771" s="112"/>
      <c r="D771" s="113"/>
      <c r="E771" s="114"/>
      <c r="F771" s="54"/>
      <c r="G771" s="55"/>
    </row>
    <row r="772" spans="1:7">
      <c r="A772" s="110"/>
      <c r="B772" s="111"/>
      <c r="C772" s="112"/>
      <c r="D772" s="113"/>
      <c r="E772" s="114"/>
      <c r="F772" s="54"/>
      <c r="G772" s="55"/>
    </row>
    <row r="773" spans="1:7">
      <c r="A773" s="110"/>
      <c r="B773" s="111"/>
      <c r="C773" s="112"/>
      <c r="D773" s="113"/>
      <c r="E773" s="114"/>
      <c r="F773" s="54"/>
      <c r="G773" s="55"/>
    </row>
    <row r="774" spans="1:7">
      <c r="A774" s="110"/>
      <c r="B774" s="111"/>
      <c r="C774" s="112"/>
      <c r="D774" s="113"/>
      <c r="E774" s="114"/>
      <c r="F774" s="54"/>
      <c r="G774" s="55"/>
    </row>
    <row r="775" spans="1:7">
      <c r="A775" s="110"/>
      <c r="B775" s="111"/>
      <c r="C775" s="112"/>
      <c r="D775" s="113"/>
      <c r="E775" s="114"/>
      <c r="F775" s="54"/>
      <c r="G775" s="55"/>
    </row>
    <row r="776" spans="1:7">
      <c r="A776" s="110"/>
      <c r="B776" s="111"/>
      <c r="C776" s="112"/>
      <c r="D776" s="113"/>
      <c r="E776" s="114"/>
      <c r="F776" s="54"/>
      <c r="G776" s="55"/>
    </row>
    <row r="777" spans="1:7">
      <c r="A777" s="110"/>
      <c r="B777" s="111"/>
      <c r="C777" s="112"/>
      <c r="D777" s="113"/>
      <c r="E777" s="114"/>
      <c r="F777" s="54"/>
      <c r="G777" s="55"/>
    </row>
    <row r="778" spans="1:7">
      <c r="A778" s="110"/>
      <c r="B778" s="111"/>
      <c r="C778" s="112"/>
      <c r="D778" s="113"/>
      <c r="E778" s="114"/>
      <c r="F778" s="54"/>
      <c r="G778" s="55"/>
    </row>
    <row r="779" spans="1:7">
      <c r="A779" s="110"/>
      <c r="B779" s="111"/>
      <c r="C779" s="112"/>
      <c r="D779" s="113"/>
      <c r="E779" s="114"/>
      <c r="F779" s="54"/>
      <c r="G779" s="55"/>
    </row>
    <row r="780" spans="1:7">
      <c r="A780" s="110"/>
      <c r="B780" s="111"/>
      <c r="C780" s="112"/>
      <c r="D780" s="113"/>
      <c r="E780" s="114"/>
      <c r="F780" s="54"/>
      <c r="G780" s="55"/>
    </row>
    <row r="781" spans="1:7">
      <c r="A781" s="110"/>
      <c r="B781" s="111"/>
      <c r="C781" s="112"/>
      <c r="D781" s="113"/>
      <c r="E781" s="114"/>
      <c r="F781" s="54"/>
      <c r="G781" s="55"/>
    </row>
    <row r="782" spans="1:7">
      <c r="A782" s="110"/>
      <c r="B782" s="111"/>
      <c r="C782" s="112"/>
      <c r="D782" s="113"/>
      <c r="E782" s="114"/>
      <c r="F782" s="54"/>
      <c r="G782" s="55"/>
    </row>
    <row r="783" spans="1:7">
      <c r="A783" s="110"/>
      <c r="B783" s="111"/>
      <c r="C783" s="112"/>
      <c r="D783" s="113"/>
      <c r="E783" s="114"/>
      <c r="F783" s="54"/>
      <c r="G783" s="55"/>
    </row>
    <row r="784" spans="1:7">
      <c r="A784" s="110"/>
      <c r="B784" s="111"/>
      <c r="C784" s="112"/>
      <c r="D784" s="113"/>
      <c r="E784" s="114"/>
      <c r="F784" s="54"/>
      <c r="G784" s="55"/>
    </row>
    <row r="785" spans="1:7">
      <c r="A785" s="110"/>
      <c r="B785" s="111"/>
      <c r="C785" s="112"/>
      <c r="D785" s="113"/>
      <c r="E785" s="114"/>
      <c r="F785" s="54"/>
      <c r="G785" s="55"/>
    </row>
    <row r="786" spans="1:7">
      <c r="A786" s="110"/>
      <c r="B786" s="111"/>
      <c r="C786" s="112"/>
      <c r="D786" s="113"/>
      <c r="E786" s="114"/>
      <c r="F786" s="54"/>
      <c r="G786" s="55"/>
    </row>
    <row r="787" spans="1:7">
      <c r="A787" s="110"/>
      <c r="B787" s="111"/>
      <c r="C787" s="112"/>
      <c r="D787" s="113"/>
      <c r="E787" s="114"/>
      <c r="F787" s="54"/>
      <c r="G787" s="55"/>
    </row>
    <row r="788" spans="1:7">
      <c r="A788" s="110"/>
      <c r="B788" s="111"/>
      <c r="C788" s="112"/>
      <c r="D788" s="113"/>
      <c r="E788" s="114"/>
      <c r="F788" s="54"/>
      <c r="G788" s="55"/>
    </row>
    <row r="789" spans="1:7">
      <c r="A789" s="110"/>
      <c r="B789" s="111"/>
      <c r="C789" s="112"/>
      <c r="D789" s="113"/>
      <c r="E789" s="114"/>
      <c r="F789" s="54"/>
      <c r="G789" s="55"/>
    </row>
    <row r="790" spans="1:7">
      <c r="A790" s="110"/>
      <c r="B790" s="111"/>
      <c r="C790" s="112"/>
      <c r="D790" s="113"/>
      <c r="E790" s="114"/>
      <c r="F790" s="54"/>
      <c r="G790" s="55"/>
    </row>
    <row r="791" spans="1:7">
      <c r="A791" s="110"/>
      <c r="B791" s="111"/>
      <c r="C791" s="112"/>
      <c r="D791" s="113"/>
      <c r="E791" s="114"/>
      <c r="F791" s="54"/>
      <c r="G791" s="55"/>
    </row>
    <row r="792" spans="1:7">
      <c r="A792" s="110"/>
      <c r="B792" s="111"/>
      <c r="C792" s="112"/>
      <c r="D792" s="113"/>
      <c r="E792" s="114"/>
      <c r="F792" s="54"/>
      <c r="G792" s="55"/>
    </row>
    <row r="793" spans="1:7">
      <c r="A793" s="110"/>
      <c r="B793" s="111"/>
      <c r="C793" s="112"/>
      <c r="D793" s="113"/>
      <c r="E793" s="114"/>
      <c r="F793" s="54"/>
      <c r="G793" s="55"/>
    </row>
    <row r="794" spans="1:7">
      <c r="A794" s="110"/>
      <c r="B794" s="111"/>
      <c r="C794" s="112"/>
      <c r="D794" s="113"/>
      <c r="E794" s="114"/>
      <c r="F794" s="54"/>
      <c r="G794" s="55"/>
    </row>
    <row r="795" spans="1:7">
      <c r="A795" s="110"/>
      <c r="B795" s="111"/>
      <c r="C795" s="112"/>
      <c r="D795" s="113"/>
      <c r="E795" s="114"/>
      <c r="F795" s="54"/>
      <c r="G795" s="55"/>
    </row>
    <row r="796" spans="1:7">
      <c r="A796" s="110"/>
      <c r="B796" s="111"/>
      <c r="C796" s="112"/>
      <c r="D796" s="113"/>
      <c r="E796" s="114"/>
      <c r="F796" s="54"/>
      <c r="G796" s="55"/>
    </row>
    <row r="797" spans="1:7">
      <c r="A797" s="110"/>
      <c r="B797" s="111"/>
      <c r="C797" s="112"/>
      <c r="D797" s="113"/>
      <c r="E797" s="114"/>
      <c r="F797" s="54"/>
      <c r="G797" s="55"/>
    </row>
    <row r="798" spans="1:7">
      <c r="A798" s="110"/>
      <c r="B798" s="111"/>
      <c r="C798" s="112"/>
      <c r="D798" s="113"/>
      <c r="E798" s="114"/>
      <c r="F798" s="54"/>
      <c r="G798" s="55"/>
    </row>
    <row r="799" spans="1:7">
      <c r="A799" s="110"/>
      <c r="B799" s="111"/>
      <c r="C799" s="112"/>
      <c r="D799" s="113"/>
      <c r="E799" s="114"/>
      <c r="F799" s="54"/>
      <c r="G799" s="55"/>
    </row>
    <row r="800" spans="1:7">
      <c r="A800" s="110"/>
      <c r="B800" s="111"/>
      <c r="C800" s="112"/>
      <c r="D800" s="113"/>
      <c r="E800" s="114"/>
      <c r="F800" s="54"/>
      <c r="G800" s="55"/>
    </row>
    <row r="801" spans="1:7">
      <c r="A801" s="110"/>
      <c r="B801" s="111"/>
      <c r="C801" s="112"/>
      <c r="D801" s="113"/>
      <c r="E801" s="114"/>
      <c r="F801" s="54"/>
      <c r="G801" s="55"/>
    </row>
    <row r="802" spans="1:7">
      <c r="A802" s="110"/>
      <c r="B802" s="111"/>
      <c r="C802" s="112"/>
      <c r="D802" s="113"/>
      <c r="E802" s="114"/>
      <c r="F802" s="54"/>
      <c r="G802" s="55"/>
    </row>
    <row r="803" spans="1:7">
      <c r="A803" s="110"/>
      <c r="B803" s="111"/>
      <c r="C803" s="112"/>
      <c r="D803" s="113"/>
      <c r="E803" s="114"/>
      <c r="F803" s="54"/>
      <c r="G803" s="55"/>
    </row>
    <row r="804" spans="1:7">
      <c r="A804" s="110"/>
      <c r="B804" s="111"/>
      <c r="C804" s="112"/>
      <c r="D804" s="113"/>
      <c r="E804" s="114"/>
      <c r="F804" s="54"/>
      <c r="G804" s="55"/>
    </row>
    <row r="805" spans="1:7">
      <c r="A805" s="110"/>
      <c r="B805" s="111"/>
      <c r="C805" s="112"/>
      <c r="D805" s="113"/>
      <c r="E805" s="114"/>
      <c r="F805" s="54"/>
      <c r="G805" s="55"/>
    </row>
    <row r="806" spans="1:7">
      <c r="A806" s="110"/>
      <c r="B806" s="111"/>
      <c r="C806" s="112"/>
      <c r="D806" s="113"/>
      <c r="E806" s="114"/>
      <c r="F806" s="54"/>
      <c r="G806" s="55"/>
    </row>
    <row r="807" spans="1:7">
      <c r="A807" s="110"/>
      <c r="B807" s="111"/>
      <c r="C807" s="112"/>
      <c r="D807" s="113"/>
      <c r="E807" s="114"/>
      <c r="F807" s="54"/>
      <c r="G807" s="55"/>
    </row>
    <row r="808" spans="1:7">
      <c r="A808" s="110"/>
      <c r="B808" s="111"/>
      <c r="C808" s="112"/>
      <c r="D808" s="113"/>
      <c r="E808" s="114"/>
      <c r="F808" s="54"/>
      <c r="G808" s="55"/>
    </row>
    <row r="809" spans="1:7">
      <c r="A809" s="110"/>
      <c r="B809" s="111"/>
      <c r="C809" s="112"/>
      <c r="D809" s="113"/>
      <c r="E809" s="114"/>
      <c r="F809" s="54"/>
      <c r="G809" s="55"/>
    </row>
    <row r="810" spans="1:7">
      <c r="A810" s="110"/>
      <c r="B810" s="111"/>
      <c r="C810" s="112"/>
      <c r="D810" s="113"/>
      <c r="E810" s="114"/>
      <c r="F810" s="54"/>
      <c r="G810" s="55"/>
    </row>
    <row r="811" spans="1:7">
      <c r="A811" s="110"/>
      <c r="B811" s="111"/>
      <c r="C811" s="112"/>
      <c r="D811" s="113"/>
      <c r="E811" s="114"/>
      <c r="F811" s="54"/>
      <c r="G811" s="55"/>
    </row>
    <row r="812" spans="1:7">
      <c r="A812" s="110"/>
      <c r="B812" s="111"/>
      <c r="C812" s="112"/>
      <c r="D812" s="113"/>
      <c r="E812" s="114"/>
      <c r="F812" s="54"/>
      <c r="G812" s="55"/>
    </row>
    <row r="813" spans="1:7">
      <c r="A813" s="110"/>
      <c r="B813" s="111"/>
      <c r="C813" s="112"/>
      <c r="D813" s="113"/>
      <c r="E813" s="114"/>
      <c r="F813" s="54"/>
      <c r="G813" s="55"/>
    </row>
    <row r="814" spans="1:7">
      <c r="A814" s="110"/>
      <c r="B814" s="111"/>
      <c r="C814" s="112"/>
      <c r="D814" s="113"/>
      <c r="E814" s="114"/>
      <c r="F814" s="54"/>
      <c r="G814" s="55"/>
    </row>
    <row r="815" spans="1:7">
      <c r="A815" s="110"/>
      <c r="B815" s="111"/>
      <c r="C815" s="112"/>
      <c r="D815" s="113"/>
      <c r="E815" s="114"/>
      <c r="F815" s="54"/>
      <c r="G815" s="55"/>
    </row>
    <row r="816" spans="1:7">
      <c r="A816" s="110"/>
      <c r="B816" s="111"/>
      <c r="C816" s="112"/>
      <c r="D816" s="113"/>
      <c r="E816" s="114"/>
      <c r="F816" s="54"/>
      <c r="G816" s="55"/>
    </row>
    <row r="817" spans="1:7">
      <c r="A817" s="110"/>
      <c r="B817" s="111"/>
      <c r="C817" s="112"/>
      <c r="D817" s="113"/>
      <c r="E817" s="114"/>
      <c r="F817" s="54"/>
      <c r="G817" s="55"/>
    </row>
    <row r="818" spans="1:7">
      <c r="A818" s="110"/>
      <c r="B818" s="111"/>
      <c r="C818" s="112"/>
      <c r="D818" s="113"/>
      <c r="E818" s="114"/>
      <c r="F818" s="54"/>
      <c r="G818" s="55"/>
    </row>
    <row r="819" spans="1:7">
      <c r="A819" s="110"/>
      <c r="B819" s="111"/>
      <c r="C819" s="112"/>
      <c r="D819" s="113"/>
      <c r="E819" s="114"/>
      <c r="F819" s="54"/>
      <c r="G819" s="55"/>
    </row>
    <row r="820" spans="1:7">
      <c r="A820" s="110"/>
      <c r="B820" s="111"/>
      <c r="C820" s="112"/>
      <c r="D820" s="113"/>
      <c r="E820" s="114"/>
      <c r="F820" s="54"/>
      <c r="G820" s="55"/>
    </row>
    <row r="821" spans="1:7">
      <c r="A821" s="110"/>
      <c r="B821" s="111"/>
      <c r="C821" s="112"/>
      <c r="D821" s="113"/>
      <c r="E821" s="114"/>
      <c r="F821" s="54"/>
      <c r="G821" s="55"/>
    </row>
    <row r="822" spans="1:7">
      <c r="A822" s="110"/>
      <c r="B822" s="111"/>
      <c r="C822" s="112"/>
      <c r="D822" s="113"/>
      <c r="E822" s="114"/>
      <c r="F822" s="54"/>
      <c r="G822" s="55"/>
    </row>
    <row r="823" spans="1:7">
      <c r="A823" s="110"/>
      <c r="B823" s="111"/>
      <c r="C823" s="112"/>
      <c r="D823" s="113"/>
      <c r="E823" s="114"/>
      <c r="F823" s="54"/>
      <c r="G823" s="55"/>
    </row>
    <row r="824" spans="1:7">
      <c r="A824" s="110"/>
      <c r="B824" s="111"/>
      <c r="C824" s="112"/>
      <c r="D824" s="113"/>
      <c r="E824" s="114"/>
      <c r="F824" s="54"/>
      <c r="G824" s="55"/>
    </row>
    <row r="825" spans="1:7">
      <c r="A825" s="110"/>
      <c r="B825" s="111"/>
      <c r="C825" s="112"/>
      <c r="D825" s="113"/>
      <c r="E825" s="114"/>
      <c r="F825" s="54"/>
      <c r="G825" s="55"/>
    </row>
    <row r="826" spans="1:7">
      <c r="A826" s="110"/>
      <c r="B826" s="111"/>
      <c r="C826" s="112"/>
      <c r="D826" s="113"/>
      <c r="E826" s="114"/>
      <c r="F826" s="54"/>
      <c r="G826" s="55"/>
    </row>
    <row r="827" spans="1:7">
      <c r="A827" s="110"/>
      <c r="B827" s="111"/>
      <c r="C827" s="112"/>
      <c r="D827" s="113"/>
      <c r="E827" s="114"/>
      <c r="F827" s="54"/>
      <c r="G827" s="55"/>
    </row>
    <row r="828" spans="1:7">
      <c r="A828" s="110"/>
      <c r="B828" s="111"/>
      <c r="C828" s="112"/>
      <c r="D828" s="113"/>
      <c r="E828" s="114"/>
      <c r="F828" s="54"/>
      <c r="G828" s="55"/>
    </row>
    <row r="829" spans="1:7">
      <c r="A829" s="110"/>
      <c r="B829" s="111"/>
      <c r="C829" s="112"/>
      <c r="D829" s="113"/>
      <c r="E829" s="114"/>
      <c r="F829" s="54"/>
      <c r="G829" s="55"/>
    </row>
    <row r="830" spans="1:7">
      <c r="A830" s="110"/>
      <c r="B830" s="111"/>
      <c r="C830" s="112"/>
      <c r="D830" s="113"/>
      <c r="E830" s="114"/>
      <c r="F830" s="54"/>
      <c r="G830" s="55"/>
    </row>
    <row r="831" spans="1:7">
      <c r="A831" s="110"/>
      <c r="B831" s="111"/>
      <c r="C831" s="112"/>
      <c r="D831" s="113"/>
      <c r="E831" s="114"/>
      <c r="F831" s="54"/>
      <c r="G831" s="55"/>
    </row>
    <row r="832" spans="1:7">
      <c r="A832" s="110"/>
      <c r="B832" s="111"/>
      <c r="C832" s="112"/>
      <c r="D832" s="113"/>
      <c r="E832" s="114"/>
      <c r="F832" s="54"/>
      <c r="G832" s="55"/>
    </row>
    <row r="833" spans="1:7">
      <c r="A833" s="110"/>
      <c r="B833" s="111"/>
      <c r="C833" s="112"/>
      <c r="D833" s="113"/>
      <c r="E833" s="114"/>
      <c r="F833" s="54"/>
      <c r="G833" s="55"/>
    </row>
    <row r="834" spans="1:7">
      <c r="A834" s="110"/>
      <c r="B834" s="111"/>
      <c r="C834" s="112"/>
      <c r="D834" s="113"/>
      <c r="E834" s="114"/>
      <c r="F834" s="54"/>
      <c r="G834" s="55"/>
    </row>
    <row r="835" spans="1:7">
      <c r="A835" s="110"/>
      <c r="B835" s="111"/>
      <c r="C835" s="112"/>
      <c r="D835" s="113"/>
      <c r="E835" s="114"/>
      <c r="F835" s="54"/>
      <c r="G835" s="55"/>
    </row>
    <row r="836" spans="1:7">
      <c r="A836" s="110"/>
      <c r="B836" s="111"/>
      <c r="C836" s="112"/>
      <c r="D836" s="113"/>
      <c r="E836" s="114"/>
      <c r="F836" s="54"/>
      <c r="G836" s="55"/>
    </row>
    <row r="837" spans="1:7">
      <c r="A837" s="110"/>
      <c r="B837" s="111"/>
      <c r="C837" s="112"/>
      <c r="D837" s="113"/>
      <c r="E837" s="114"/>
      <c r="F837" s="54"/>
      <c r="G837" s="55"/>
    </row>
    <row r="838" spans="1:7">
      <c r="A838" s="110"/>
      <c r="B838" s="111"/>
      <c r="C838" s="112"/>
      <c r="D838" s="113"/>
      <c r="E838" s="114"/>
      <c r="F838" s="54"/>
      <c r="G838" s="55"/>
    </row>
    <row r="839" spans="1:7">
      <c r="A839" s="110"/>
      <c r="B839" s="111"/>
      <c r="C839" s="112"/>
      <c r="D839" s="113"/>
      <c r="E839" s="114"/>
      <c r="F839" s="54"/>
      <c r="G839" s="55"/>
    </row>
    <row r="840" spans="1:7">
      <c r="A840" s="110"/>
      <c r="B840" s="111"/>
      <c r="C840" s="112"/>
      <c r="D840" s="113"/>
      <c r="E840" s="114"/>
      <c r="F840" s="54"/>
      <c r="G840" s="55"/>
    </row>
    <row r="841" spans="1:7">
      <c r="A841" s="110"/>
      <c r="B841" s="111"/>
      <c r="C841" s="112"/>
      <c r="D841" s="113"/>
      <c r="E841" s="114"/>
      <c r="F841" s="54"/>
      <c r="G841" s="55"/>
    </row>
    <row r="842" spans="1:7">
      <c r="A842" s="110"/>
      <c r="B842" s="111"/>
      <c r="C842" s="112"/>
      <c r="D842" s="113"/>
      <c r="E842" s="114"/>
      <c r="F842" s="54"/>
      <c r="G842" s="55"/>
    </row>
    <row r="843" spans="1:7">
      <c r="A843" s="110"/>
      <c r="B843" s="111"/>
      <c r="C843" s="112"/>
      <c r="D843" s="113"/>
      <c r="E843" s="114"/>
      <c r="F843" s="54"/>
      <c r="G843" s="55"/>
    </row>
    <row r="844" spans="1:7">
      <c r="A844" s="110"/>
      <c r="B844" s="111"/>
      <c r="C844" s="112"/>
      <c r="D844" s="113"/>
      <c r="E844" s="114"/>
      <c r="F844" s="54"/>
      <c r="G844" s="55"/>
    </row>
    <row r="845" spans="1:7">
      <c r="A845" s="110"/>
      <c r="B845" s="111"/>
      <c r="C845" s="112"/>
      <c r="D845" s="113"/>
      <c r="E845" s="114"/>
      <c r="F845" s="54"/>
      <c r="G845" s="55"/>
    </row>
    <row r="846" spans="1:7">
      <c r="A846" s="110"/>
      <c r="B846" s="111"/>
      <c r="C846" s="112"/>
      <c r="D846" s="113"/>
      <c r="E846" s="114"/>
      <c r="F846" s="54"/>
      <c r="G846" s="55"/>
    </row>
    <row r="847" spans="1:7">
      <c r="A847" s="110"/>
      <c r="B847" s="111"/>
      <c r="C847" s="112"/>
      <c r="D847" s="113"/>
      <c r="E847" s="114"/>
      <c r="F847" s="54"/>
      <c r="G847" s="55"/>
    </row>
    <row r="848" spans="1:7">
      <c r="A848" s="110"/>
      <c r="B848" s="111"/>
      <c r="C848" s="112"/>
      <c r="D848" s="113"/>
      <c r="E848" s="114"/>
      <c r="F848" s="54"/>
      <c r="G848" s="55"/>
    </row>
    <row r="849" spans="1:7">
      <c r="A849" s="110"/>
      <c r="B849" s="111"/>
      <c r="C849" s="112"/>
      <c r="D849" s="113"/>
      <c r="E849" s="114"/>
      <c r="F849" s="54"/>
      <c r="G849" s="55"/>
    </row>
    <row r="850" spans="1:7">
      <c r="A850" s="110"/>
      <c r="B850" s="111"/>
      <c r="C850" s="112"/>
      <c r="D850" s="113"/>
      <c r="E850" s="114"/>
      <c r="F850" s="54"/>
      <c r="G850" s="55"/>
    </row>
    <row r="851" spans="1:7">
      <c r="A851" s="110"/>
      <c r="B851" s="111"/>
      <c r="C851" s="112"/>
      <c r="D851" s="113"/>
      <c r="E851" s="114"/>
      <c r="F851" s="54"/>
      <c r="G851" s="55"/>
    </row>
    <row r="852" spans="1:7">
      <c r="A852" s="110"/>
      <c r="B852" s="111"/>
      <c r="C852" s="112"/>
      <c r="D852" s="113"/>
      <c r="E852" s="114"/>
      <c r="F852" s="54"/>
      <c r="G852" s="55"/>
    </row>
    <row r="853" spans="1:7">
      <c r="A853" s="110"/>
      <c r="B853" s="111"/>
      <c r="C853" s="112"/>
      <c r="D853" s="113"/>
      <c r="E853" s="114"/>
      <c r="F853" s="54"/>
      <c r="G853" s="55"/>
    </row>
    <row r="854" spans="1:7">
      <c r="A854" s="110"/>
      <c r="B854" s="111"/>
      <c r="C854" s="112"/>
      <c r="D854" s="113"/>
      <c r="E854" s="114"/>
      <c r="F854" s="54"/>
      <c r="G854" s="55"/>
    </row>
    <row r="855" spans="1:7">
      <c r="A855" s="110"/>
      <c r="B855" s="111"/>
      <c r="C855" s="112"/>
      <c r="D855" s="113"/>
      <c r="E855" s="114"/>
      <c r="F855" s="54"/>
      <c r="G855" s="55"/>
    </row>
    <row r="856" spans="1:7">
      <c r="A856" s="110"/>
      <c r="B856" s="111"/>
      <c r="C856" s="112"/>
      <c r="D856" s="113"/>
      <c r="E856" s="114"/>
      <c r="F856" s="54"/>
      <c r="G856" s="55"/>
    </row>
    <row r="857" spans="1:7">
      <c r="A857" s="110"/>
      <c r="B857" s="111"/>
      <c r="C857" s="112"/>
      <c r="D857" s="113"/>
      <c r="E857" s="114"/>
      <c r="F857" s="54"/>
      <c r="G857" s="55"/>
    </row>
    <row r="858" spans="1:7">
      <c r="A858" s="110"/>
      <c r="B858" s="111"/>
      <c r="C858" s="112"/>
      <c r="D858" s="113"/>
      <c r="E858" s="114"/>
      <c r="F858" s="54"/>
      <c r="G858" s="55"/>
    </row>
    <row r="859" spans="1:7">
      <c r="A859" s="110"/>
      <c r="B859" s="111"/>
      <c r="C859" s="112"/>
      <c r="D859" s="113"/>
      <c r="E859" s="114"/>
      <c r="F859" s="54"/>
      <c r="G859" s="55"/>
    </row>
    <row r="860" spans="1:7">
      <c r="A860" s="110"/>
      <c r="B860" s="111"/>
      <c r="C860" s="112"/>
      <c r="D860" s="113"/>
      <c r="E860" s="114"/>
      <c r="F860" s="54"/>
      <c r="G860" s="55"/>
    </row>
    <row r="861" spans="1:7">
      <c r="A861" s="110"/>
      <c r="B861" s="111"/>
      <c r="C861" s="112"/>
      <c r="D861" s="113"/>
      <c r="E861" s="114"/>
      <c r="F861" s="54"/>
      <c r="G861" s="55"/>
    </row>
    <row r="862" spans="1:7">
      <c r="A862" s="110"/>
      <c r="B862" s="111"/>
      <c r="C862" s="112"/>
      <c r="D862" s="113"/>
      <c r="E862" s="114"/>
      <c r="F862" s="54"/>
      <c r="G862" s="55"/>
    </row>
    <row r="863" spans="1:7">
      <c r="A863" s="110"/>
      <c r="B863" s="111"/>
      <c r="C863" s="112"/>
      <c r="D863" s="113"/>
      <c r="E863" s="114"/>
      <c r="F863" s="54"/>
      <c r="G863" s="55"/>
    </row>
    <row r="864" spans="1:7">
      <c r="A864" s="110"/>
      <c r="B864" s="111"/>
      <c r="C864" s="112"/>
      <c r="D864" s="113"/>
      <c r="E864" s="114"/>
      <c r="F864" s="54"/>
      <c r="G864" s="55"/>
    </row>
    <row r="865" spans="1:7">
      <c r="A865" s="110"/>
      <c r="B865" s="111"/>
      <c r="C865" s="112"/>
      <c r="D865" s="113"/>
      <c r="E865" s="114"/>
      <c r="F865" s="54"/>
      <c r="G865" s="55"/>
    </row>
    <row r="866" spans="1:7">
      <c r="A866" s="110"/>
      <c r="B866" s="111"/>
      <c r="C866" s="112"/>
      <c r="D866" s="113"/>
      <c r="E866" s="114"/>
      <c r="F866" s="54"/>
      <c r="G866" s="55"/>
    </row>
    <row r="867" spans="1:7">
      <c r="A867" s="110"/>
      <c r="B867" s="111"/>
      <c r="C867" s="112"/>
      <c r="D867" s="113"/>
      <c r="E867" s="114"/>
      <c r="F867" s="54"/>
      <c r="G867" s="55"/>
    </row>
    <row r="868" spans="1:7">
      <c r="A868" s="110"/>
      <c r="B868" s="111"/>
      <c r="C868" s="112"/>
      <c r="D868" s="113"/>
      <c r="E868" s="114"/>
      <c r="F868" s="54"/>
      <c r="G868" s="55"/>
    </row>
    <row r="869" spans="1:7">
      <c r="A869" s="110"/>
      <c r="B869" s="111"/>
      <c r="C869" s="112"/>
      <c r="D869" s="113"/>
      <c r="E869" s="114"/>
      <c r="F869" s="54"/>
      <c r="G869" s="55"/>
    </row>
    <row r="870" spans="1:7">
      <c r="A870" s="110"/>
      <c r="B870" s="111"/>
      <c r="C870" s="112"/>
      <c r="D870" s="113"/>
      <c r="E870" s="114"/>
      <c r="F870" s="54"/>
      <c r="G870" s="55"/>
    </row>
    <row r="871" spans="1:7">
      <c r="A871" s="110"/>
      <c r="B871" s="111"/>
      <c r="C871" s="112"/>
      <c r="D871" s="113"/>
      <c r="E871" s="114"/>
      <c r="F871" s="54"/>
      <c r="G871" s="55"/>
    </row>
    <row r="872" spans="1:7">
      <c r="A872" s="110"/>
      <c r="B872" s="111"/>
      <c r="C872" s="112"/>
      <c r="D872" s="113"/>
      <c r="E872" s="114"/>
      <c r="F872" s="54"/>
      <c r="G872" s="55"/>
    </row>
    <row r="873" spans="1:7">
      <c r="A873" s="110"/>
      <c r="B873" s="111"/>
      <c r="C873" s="112"/>
      <c r="D873" s="113"/>
      <c r="E873" s="114"/>
      <c r="F873" s="54"/>
      <c r="G873" s="55"/>
    </row>
    <row r="874" spans="1:7">
      <c r="A874" s="110"/>
      <c r="B874" s="111"/>
      <c r="C874" s="112"/>
      <c r="D874" s="113"/>
      <c r="E874" s="114"/>
      <c r="F874" s="54"/>
      <c r="G874" s="55"/>
    </row>
    <row r="875" spans="1:7">
      <c r="A875" s="110"/>
      <c r="B875" s="111"/>
      <c r="C875" s="112"/>
      <c r="D875" s="113"/>
      <c r="E875" s="114"/>
      <c r="F875" s="54"/>
      <c r="G875" s="55"/>
    </row>
    <row r="876" spans="1:7">
      <c r="A876" s="110"/>
      <c r="B876" s="111"/>
      <c r="C876" s="112"/>
      <c r="D876" s="113"/>
      <c r="E876" s="114"/>
      <c r="F876" s="54"/>
      <c r="G876" s="55"/>
    </row>
    <row r="877" spans="1:7">
      <c r="A877" s="110"/>
      <c r="B877" s="111"/>
      <c r="C877" s="112"/>
      <c r="D877" s="113"/>
      <c r="E877" s="114"/>
      <c r="F877" s="54"/>
      <c r="G877" s="55"/>
    </row>
    <row r="878" spans="1:7">
      <c r="A878" s="110"/>
      <c r="B878" s="111"/>
      <c r="C878" s="112"/>
      <c r="D878" s="113"/>
      <c r="E878" s="114"/>
      <c r="F878" s="54"/>
      <c r="G878" s="55"/>
    </row>
    <row r="879" spans="1:7">
      <c r="A879" s="110"/>
      <c r="B879" s="111"/>
      <c r="C879" s="112"/>
      <c r="D879" s="113"/>
      <c r="E879" s="114"/>
      <c r="F879" s="54"/>
      <c r="G879" s="55"/>
    </row>
    <row r="880" spans="1:7">
      <c r="A880" s="110"/>
      <c r="B880" s="111"/>
      <c r="C880" s="112"/>
      <c r="D880" s="113"/>
      <c r="E880" s="114"/>
      <c r="F880" s="54"/>
      <c r="G880" s="55"/>
    </row>
    <row r="881" spans="1:7">
      <c r="A881" s="110"/>
      <c r="B881" s="111"/>
      <c r="C881" s="112"/>
      <c r="D881" s="113"/>
      <c r="E881" s="114"/>
      <c r="F881" s="54"/>
      <c r="G881" s="55"/>
    </row>
    <row r="882" spans="1:7">
      <c r="A882" s="110"/>
      <c r="B882" s="111"/>
      <c r="C882" s="112"/>
      <c r="D882" s="113"/>
      <c r="E882" s="114"/>
      <c r="F882" s="54"/>
      <c r="G882" s="55"/>
    </row>
    <row r="883" spans="1:7">
      <c r="A883" s="110"/>
      <c r="B883" s="111"/>
      <c r="C883" s="112"/>
      <c r="D883" s="113"/>
      <c r="E883" s="114"/>
      <c r="F883" s="54"/>
      <c r="G883" s="55"/>
    </row>
    <row r="884" spans="1:7">
      <c r="A884" s="110"/>
      <c r="B884" s="111"/>
      <c r="C884" s="112"/>
      <c r="D884" s="113"/>
      <c r="E884" s="114"/>
      <c r="F884" s="54"/>
      <c r="G884" s="55"/>
    </row>
    <row r="885" spans="1:7">
      <c r="A885" s="110"/>
      <c r="B885" s="111"/>
      <c r="C885" s="112"/>
      <c r="D885" s="113"/>
      <c r="E885" s="114"/>
      <c r="F885" s="54"/>
      <c r="G885" s="55"/>
    </row>
    <row r="886" spans="1:7">
      <c r="A886" s="110"/>
      <c r="B886" s="111"/>
      <c r="C886" s="112"/>
      <c r="D886" s="113"/>
      <c r="E886" s="114"/>
      <c r="F886" s="54"/>
      <c r="G886" s="55"/>
    </row>
    <row r="887" spans="1:7">
      <c r="A887" s="110"/>
      <c r="B887" s="111"/>
      <c r="C887" s="112"/>
      <c r="D887" s="113"/>
      <c r="E887" s="114"/>
      <c r="F887" s="54"/>
      <c r="G887" s="55"/>
    </row>
    <row r="888" spans="1:7">
      <c r="A888" s="110"/>
      <c r="B888" s="111"/>
      <c r="C888" s="112"/>
      <c r="D888" s="113"/>
      <c r="E888" s="114"/>
      <c r="F888" s="54"/>
      <c r="G888" s="55"/>
    </row>
    <row r="889" spans="1:7">
      <c r="A889" s="110"/>
      <c r="B889" s="111"/>
      <c r="C889" s="112"/>
      <c r="D889" s="113"/>
      <c r="E889" s="114"/>
      <c r="F889" s="54"/>
      <c r="G889" s="55"/>
    </row>
    <row r="890" spans="1:7">
      <c r="A890" s="110"/>
      <c r="B890" s="111"/>
      <c r="C890" s="112"/>
      <c r="D890" s="113"/>
      <c r="E890" s="114"/>
      <c r="F890" s="54"/>
      <c r="G890" s="55"/>
    </row>
    <row r="891" spans="1:7">
      <c r="A891" s="110"/>
      <c r="B891" s="111"/>
      <c r="C891" s="112"/>
      <c r="D891" s="113"/>
      <c r="E891" s="114"/>
      <c r="F891" s="54"/>
      <c r="G891" s="55"/>
    </row>
    <row r="892" spans="1:7">
      <c r="A892" s="110"/>
      <c r="B892" s="111"/>
      <c r="C892" s="112"/>
      <c r="D892" s="113"/>
      <c r="E892" s="114"/>
      <c r="F892" s="54"/>
      <c r="G892" s="55"/>
    </row>
    <row r="893" spans="1:7">
      <c r="A893" s="110"/>
      <c r="B893" s="111"/>
      <c r="C893" s="112"/>
      <c r="D893" s="113"/>
      <c r="E893" s="114"/>
      <c r="F893" s="54"/>
      <c r="G893" s="55"/>
    </row>
    <row r="894" spans="1:7">
      <c r="A894" s="110"/>
      <c r="B894" s="111"/>
      <c r="C894" s="112"/>
      <c r="D894" s="113"/>
      <c r="E894" s="114"/>
      <c r="F894" s="54"/>
      <c r="G894" s="55"/>
    </row>
    <row r="895" spans="1:7">
      <c r="A895" s="110"/>
      <c r="B895" s="111"/>
      <c r="C895" s="112"/>
      <c r="D895" s="113"/>
      <c r="E895" s="114"/>
      <c r="F895" s="54"/>
      <c r="G895" s="55"/>
    </row>
    <row r="896" spans="1:7">
      <c r="A896" s="110"/>
      <c r="B896" s="111"/>
      <c r="C896" s="112"/>
      <c r="D896" s="113"/>
      <c r="E896" s="114"/>
      <c r="F896" s="54"/>
      <c r="G896" s="55"/>
    </row>
    <row r="897" spans="1:7">
      <c r="A897" s="110"/>
      <c r="B897" s="111"/>
      <c r="C897" s="112"/>
      <c r="D897" s="113"/>
      <c r="E897" s="114"/>
      <c r="F897" s="54"/>
      <c r="G897" s="55"/>
    </row>
    <row r="898" spans="1:7">
      <c r="A898" s="110"/>
      <c r="B898" s="111"/>
      <c r="C898" s="112"/>
      <c r="D898" s="113"/>
      <c r="E898" s="114"/>
      <c r="F898" s="54"/>
      <c r="G898" s="55"/>
    </row>
    <row r="899" spans="1:7">
      <c r="A899" s="110"/>
      <c r="B899" s="111"/>
      <c r="C899" s="112"/>
      <c r="D899" s="113"/>
      <c r="E899" s="114"/>
      <c r="F899" s="54"/>
      <c r="G899" s="55"/>
    </row>
    <row r="900" spans="1:7">
      <c r="A900" s="110"/>
      <c r="B900" s="111"/>
      <c r="C900" s="112"/>
      <c r="D900" s="113"/>
      <c r="E900" s="114"/>
      <c r="F900" s="54"/>
      <c r="G900" s="55"/>
    </row>
    <row r="901" spans="1:7">
      <c r="A901" s="110"/>
      <c r="B901" s="111"/>
      <c r="C901" s="112"/>
      <c r="D901" s="113"/>
      <c r="E901" s="114"/>
      <c r="F901" s="54"/>
      <c r="G901" s="55"/>
    </row>
    <row r="902" spans="1:7">
      <c r="A902" s="110"/>
      <c r="B902" s="111"/>
      <c r="C902" s="112"/>
      <c r="D902" s="113"/>
      <c r="E902" s="114"/>
      <c r="F902" s="54"/>
      <c r="G902" s="55"/>
    </row>
    <row r="903" spans="1:7">
      <c r="A903" s="110"/>
      <c r="B903" s="111"/>
      <c r="C903" s="112"/>
      <c r="D903" s="113"/>
      <c r="E903" s="114"/>
      <c r="F903" s="54"/>
      <c r="G903" s="55"/>
    </row>
    <row r="904" spans="1:7">
      <c r="A904" s="110"/>
      <c r="B904" s="111"/>
      <c r="C904" s="112"/>
      <c r="D904" s="113"/>
      <c r="E904" s="114"/>
      <c r="F904" s="54"/>
      <c r="G904" s="55"/>
    </row>
    <row r="905" spans="1:7">
      <c r="A905" s="110"/>
      <c r="B905" s="111"/>
      <c r="C905" s="112"/>
      <c r="D905" s="113"/>
      <c r="E905" s="114"/>
      <c r="F905" s="54"/>
      <c r="G905" s="55"/>
    </row>
    <row r="906" spans="1:7">
      <c r="A906" s="110"/>
      <c r="B906" s="111"/>
      <c r="C906" s="112"/>
      <c r="D906" s="113"/>
      <c r="E906" s="114"/>
      <c r="F906" s="54"/>
      <c r="G906" s="55"/>
    </row>
    <row r="907" spans="1:7">
      <c r="A907" s="110"/>
      <c r="B907" s="111"/>
      <c r="C907" s="112"/>
      <c r="D907" s="113"/>
      <c r="E907" s="114"/>
      <c r="F907" s="54"/>
      <c r="G907" s="55"/>
    </row>
    <row r="908" spans="1:7">
      <c r="A908" s="110"/>
      <c r="B908" s="111"/>
      <c r="C908" s="112"/>
      <c r="D908" s="113"/>
      <c r="E908" s="114"/>
      <c r="F908" s="54"/>
      <c r="G908" s="55"/>
    </row>
    <row r="909" spans="1:7">
      <c r="A909" s="110"/>
      <c r="B909" s="111"/>
      <c r="C909" s="112"/>
      <c r="D909" s="113"/>
      <c r="E909" s="114"/>
      <c r="F909" s="54"/>
      <c r="G909" s="55"/>
    </row>
    <row r="910" spans="1:7">
      <c r="A910" s="110"/>
      <c r="B910" s="111"/>
      <c r="C910" s="112"/>
      <c r="D910" s="113"/>
      <c r="E910" s="114"/>
      <c r="F910" s="54"/>
      <c r="G910" s="55"/>
    </row>
    <row r="911" spans="1:7">
      <c r="A911" s="110"/>
      <c r="B911" s="111"/>
      <c r="C911" s="112"/>
      <c r="D911" s="113"/>
      <c r="E911" s="114"/>
      <c r="F911" s="54"/>
      <c r="G911" s="55"/>
    </row>
    <row r="912" spans="1:7">
      <c r="A912" s="110"/>
      <c r="B912" s="111"/>
      <c r="C912" s="112"/>
      <c r="D912" s="113"/>
      <c r="E912" s="114"/>
      <c r="F912" s="54"/>
      <c r="G912" s="55"/>
    </row>
    <row r="913" spans="1:7">
      <c r="A913" s="110"/>
      <c r="B913" s="111"/>
      <c r="C913" s="112"/>
      <c r="D913" s="113"/>
      <c r="E913" s="114"/>
      <c r="F913" s="54"/>
      <c r="G913" s="55"/>
    </row>
    <row r="914" spans="1:7">
      <c r="A914" s="110"/>
      <c r="B914" s="111"/>
      <c r="C914" s="112"/>
      <c r="D914" s="113"/>
      <c r="E914" s="114"/>
      <c r="F914" s="54"/>
      <c r="G914" s="55"/>
    </row>
    <row r="915" spans="1:7">
      <c r="A915" s="110"/>
      <c r="B915" s="111"/>
      <c r="C915" s="112"/>
      <c r="D915" s="113"/>
      <c r="E915" s="114"/>
      <c r="F915" s="54"/>
      <c r="G915" s="55"/>
    </row>
    <row r="916" spans="1:7">
      <c r="A916" s="110"/>
      <c r="B916" s="111"/>
      <c r="C916" s="112"/>
      <c r="D916" s="113"/>
      <c r="E916" s="114"/>
      <c r="F916" s="54"/>
      <c r="G916" s="55"/>
    </row>
    <row r="917" spans="1:7">
      <c r="A917" s="110"/>
      <c r="B917" s="111"/>
      <c r="C917" s="112"/>
      <c r="D917" s="113"/>
      <c r="E917" s="114"/>
      <c r="F917" s="54"/>
      <c r="G917" s="55"/>
    </row>
    <row r="918" spans="1:7">
      <c r="A918" s="110"/>
      <c r="B918" s="111"/>
      <c r="C918" s="112"/>
      <c r="D918" s="113"/>
      <c r="E918" s="114"/>
      <c r="F918" s="54"/>
      <c r="G918" s="55"/>
    </row>
    <row r="919" spans="1:7">
      <c r="A919" s="110"/>
      <c r="B919" s="111"/>
      <c r="C919" s="112"/>
      <c r="D919" s="113"/>
      <c r="E919" s="114"/>
      <c r="F919" s="54"/>
      <c r="G919" s="55"/>
    </row>
    <row r="920" spans="1:7">
      <c r="A920" s="110"/>
      <c r="B920" s="111"/>
      <c r="C920" s="112"/>
      <c r="D920" s="113"/>
      <c r="E920" s="114"/>
      <c r="F920" s="54"/>
      <c r="G920" s="55"/>
    </row>
    <row r="921" spans="1:7">
      <c r="A921" s="110"/>
      <c r="B921" s="111"/>
      <c r="C921" s="112"/>
      <c r="D921" s="113"/>
      <c r="E921" s="114"/>
      <c r="F921" s="54"/>
      <c r="G921" s="55"/>
    </row>
    <row r="922" spans="1:7">
      <c r="A922" s="110"/>
      <c r="B922" s="111"/>
      <c r="C922" s="112"/>
      <c r="D922" s="113"/>
      <c r="E922" s="114"/>
      <c r="F922" s="54"/>
      <c r="G922" s="55"/>
    </row>
    <row r="923" spans="1:7">
      <c r="A923" s="110"/>
      <c r="B923" s="111"/>
      <c r="C923" s="112"/>
      <c r="D923" s="113"/>
      <c r="E923" s="114"/>
      <c r="F923" s="54"/>
      <c r="G923" s="55"/>
    </row>
    <row r="924" spans="1:7">
      <c r="A924" s="110"/>
      <c r="B924" s="111"/>
      <c r="C924" s="112"/>
      <c r="D924" s="113"/>
      <c r="E924" s="114"/>
      <c r="F924" s="54"/>
      <c r="G924" s="55"/>
    </row>
    <row r="925" spans="1:7">
      <c r="A925" s="110"/>
      <c r="B925" s="111"/>
      <c r="C925" s="112"/>
      <c r="D925" s="113"/>
      <c r="E925" s="114"/>
      <c r="F925" s="54"/>
      <c r="G925" s="55"/>
    </row>
    <row r="926" spans="1:7">
      <c r="A926" s="110"/>
      <c r="B926" s="111"/>
      <c r="C926" s="112"/>
      <c r="D926" s="113"/>
      <c r="E926" s="114"/>
      <c r="F926" s="54"/>
      <c r="G926" s="55"/>
    </row>
    <row r="927" spans="1:7">
      <c r="A927" s="110"/>
      <c r="B927" s="111"/>
      <c r="C927" s="112"/>
      <c r="D927" s="113"/>
      <c r="E927" s="114"/>
      <c r="F927" s="54"/>
      <c r="G927" s="55"/>
    </row>
    <row r="928" spans="1:7">
      <c r="A928" s="110"/>
      <c r="B928" s="111"/>
      <c r="C928" s="112"/>
      <c r="D928" s="113"/>
      <c r="E928" s="114"/>
      <c r="F928" s="54"/>
      <c r="G928" s="55"/>
    </row>
    <row r="929" spans="1:7">
      <c r="A929" s="110"/>
      <c r="B929" s="111"/>
      <c r="C929" s="112"/>
      <c r="D929" s="113"/>
      <c r="E929" s="114"/>
      <c r="F929" s="54"/>
      <c r="G929" s="55"/>
    </row>
    <row r="930" spans="1:7">
      <c r="A930" s="110"/>
      <c r="B930" s="111"/>
      <c r="C930" s="112"/>
      <c r="D930" s="113"/>
      <c r="E930" s="114"/>
      <c r="F930" s="54"/>
      <c r="G930" s="55"/>
    </row>
    <row r="931" spans="1:7">
      <c r="A931" s="110"/>
      <c r="B931" s="111"/>
      <c r="C931" s="112"/>
      <c r="D931" s="113"/>
      <c r="E931" s="114"/>
      <c r="F931" s="54"/>
      <c r="G931" s="55"/>
    </row>
    <row r="932" spans="1:7">
      <c r="A932" s="110"/>
      <c r="B932" s="111"/>
      <c r="C932" s="112"/>
      <c r="D932" s="113"/>
      <c r="E932" s="114"/>
      <c r="F932" s="54"/>
      <c r="G932" s="55"/>
    </row>
    <row r="933" spans="1:7">
      <c r="A933" s="110"/>
      <c r="B933" s="111"/>
      <c r="C933" s="112"/>
      <c r="D933" s="113"/>
      <c r="E933" s="114"/>
      <c r="F933" s="54"/>
      <c r="G933" s="55"/>
    </row>
    <row r="934" spans="1:7">
      <c r="A934" s="110"/>
      <c r="B934" s="111"/>
      <c r="C934" s="112"/>
      <c r="D934" s="113"/>
      <c r="E934" s="114"/>
      <c r="F934" s="54"/>
      <c r="G934" s="55"/>
    </row>
    <row r="935" spans="1:7">
      <c r="A935" s="110"/>
      <c r="B935" s="111"/>
      <c r="C935" s="112"/>
      <c r="D935" s="113"/>
      <c r="E935" s="114"/>
      <c r="F935" s="54"/>
      <c r="G935" s="55"/>
    </row>
    <row r="936" spans="1:7">
      <c r="A936" s="110"/>
      <c r="B936" s="111"/>
      <c r="C936" s="112"/>
      <c r="D936" s="113"/>
      <c r="E936" s="114"/>
      <c r="F936" s="54"/>
      <c r="G936" s="55"/>
    </row>
    <row r="937" spans="1:7">
      <c r="A937" s="110"/>
      <c r="B937" s="111"/>
      <c r="C937" s="112"/>
      <c r="D937" s="113"/>
      <c r="E937" s="114"/>
      <c r="F937" s="54"/>
      <c r="G937" s="55"/>
    </row>
    <row r="938" spans="1:7">
      <c r="A938" s="110"/>
      <c r="B938" s="111"/>
      <c r="C938" s="112"/>
      <c r="D938" s="113"/>
      <c r="E938" s="114"/>
      <c r="F938" s="54"/>
      <c r="G938" s="55"/>
    </row>
    <row r="939" spans="1:7">
      <c r="A939" s="110"/>
      <c r="B939" s="111"/>
      <c r="C939" s="112"/>
      <c r="D939" s="113"/>
      <c r="E939" s="114"/>
      <c r="F939" s="54"/>
      <c r="G939" s="55"/>
    </row>
    <row r="940" spans="1:7">
      <c r="A940" s="110"/>
      <c r="B940" s="111"/>
      <c r="C940" s="112"/>
      <c r="D940" s="113"/>
      <c r="E940" s="114"/>
      <c r="F940" s="54"/>
      <c r="G940" s="55"/>
    </row>
    <row r="941" spans="1:7">
      <c r="A941" s="110"/>
      <c r="B941" s="111"/>
      <c r="C941" s="112"/>
      <c r="D941" s="113"/>
      <c r="E941" s="114"/>
      <c r="F941" s="54"/>
      <c r="G941" s="55"/>
    </row>
    <row r="942" spans="1:7">
      <c r="A942" s="110"/>
      <c r="B942" s="111"/>
      <c r="C942" s="112"/>
      <c r="D942" s="113"/>
      <c r="E942" s="114"/>
      <c r="F942" s="54"/>
      <c r="G942" s="55"/>
    </row>
    <row r="943" spans="1:7">
      <c r="A943" s="110"/>
      <c r="B943" s="111"/>
      <c r="C943" s="112"/>
      <c r="D943" s="113"/>
      <c r="E943" s="114"/>
      <c r="F943" s="54"/>
      <c r="G943" s="55"/>
    </row>
    <row r="944" spans="1:7">
      <c r="A944" s="110"/>
      <c r="B944" s="111"/>
      <c r="C944" s="112"/>
      <c r="D944" s="113"/>
      <c r="E944" s="114"/>
      <c r="F944" s="54"/>
      <c r="G944" s="55"/>
    </row>
    <row r="945" spans="1:7">
      <c r="A945" s="110"/>
      <c r="B945" s="111"/>
      <c r="C945" s="112"/>
      <c r="D945" s="113"/>
      <c r="E945" s="114"/>
      <c r="F945" s="54"/>
      <c r="G945" s="55"/>
    </row>
    <row r="946" spans="1:7">
      <c r="A946" s="110"/>
      <c r="B946" s="111"/>
      <c r="C946" s="112"/>
      <c r="D946" s="113"/>
      <c r="E946" s="114"/>
      <c r="F946" s="54"/>
      <c r="G946" s="55"/>
    </row>
    <row r="947" spans="1:7">
      <c r="A947" s="110"/>
      <c r="B947" s="111"/>
      <c r="C947" s="112"/>
      <c r="D947" s="113"/>
      <c r="E947" s="114"/>
      <c r="F947" s="54"/>
      <c r="G947" s="55"/>
    </row>
    <row r="948" spans="1:7">
      <c r="A948" s="110"/>
      <c r="B948" s="111"/>
      <c r="C948" s="112"/>
      <c r="D948" s="113"/>
      <c r="E948" s="114"/>
      <c r="F948" s="54"/>
      <c r="G948" s="55"/>
    </row>
    <row r="949" spans="1:7">
      <c r="A949" s="110"/>
      <c r="B949" s="111"/>
      <c r="C949" s="112"/>
      <c r="D949" s="113"/>
      <c r="E949" s="114"/>
      <c r="F949" s="54"/>
      <c r="G949" s="55"/>
    </row>
    <row r="950" spans="1:7">
      <c r="A950" s="110"/>
      <c r="B950" s="111"/>
      <c r="C950" s="112"/>
      <c r="D950" s="113"/>
      <c r="E950" s="114"/>
      <c r="F950" s="54"/>
      <c r="G950" s="55"/>
    </row>
    <row r="951" spans="1:7">
      <c r="A951" s="110"/>
      <c r="B951" s="111"/>
      <c r="C951" s="112"/>
      <c r="D951" s="113"/>
      <c r="E951" s="114"/>
      <c r="F951" s="54"/>
      <c r="G951" s="55"/>
    </row>
    <row r="952" spans="1:7">
      <c r="A952" s="110"/>
      <c r="B952" s="111"/>
      <c r="C952" s="112"/>
      <c r="D952" s="113"/>
      <c r="E952" s="114"/>
      <c r="F952" s="54"/>
      <c r="G952" s="55"/>
    </row>
    <row r="953" spans="1:7">
      <c r="A953" s="110"/>
      <c r="B953" s="111"/>
      <c r="C953" s="112"/>
      <c r="D953" s="113"/>
      <c r="E953" s="114"/>
      <c r="F953" s="54"/>
      <c r="G953" s="55"/>
    </row>
    <row r="954" spans="1:7">
      <c r="A954" s="110"/>
      <c r="B954" s="111"/>
      <c r="C954" s="112"/>
      <c r="D954" s="113"/>
      <c r="E954" s="114"/>
      <c r="F954" s="54"/>
      <c r="G954" s="55"/>
    </row>
    <row r="955" spans="1:7">
      <c r="A955" s="110"/>
      <c r="B955" s="111"/>
      <c r="C955" s="112"/>
      <c r="D955" s="113"/>
      <c r="E955" s="114"/>
      <c r="F955" s="54"/>
      <c r="G955" s="55"/>
    </row>
    <row r="956" spans="1:7">
      <c r="A956" s="110"/>
      <c r="B956" s="111"/>
      <c r="C956" s="112"/>
      <c r="D956" s="113"/>
      <c r="E956" s="114"/>
      <c r="F956" s="54"/>
      <c r="G956" s="55"/>
    </row>
    <row r="957" spans="1:7">
      <c r="A957" s="110"/>
      <c r="B957" s="111"/>
      <c r="C957" s="112"/>
      <c r="D957" s="113"/>
      <c r="E957" s="114"/>
      <c r="F957" s="54"/>
      <c r="G957" s="55"/>
    </row>
    <row r="958" spans="1:7">
      <c r="A958" s="110"/>
      <c r="B958" s="111"/>
      <c r="C958" s="112"/>
      <c r="D958" s="113"/>
      <c r="E958" s="114"/>
      <c r="F958" s="54"/>
      <c r="G958" s="55"/>
    </row>
    <row r="959" spans="1:7">
      <c r="A959" s="110"/>
      <c r="B959" s="111"/>
      <c r="C959" s="112"/>
      <c r="D959" s="113"/>
      <c r="E959" s="114"/>
      <c r="F959" s="54"/>
      <c r="G959" s="55"/>
    </row>
    <row r="960" spans="1:7">
      <c r="A960" s="110"/>
      <c r="B960" s="111"/>
      <c r="C960" s="112"/>
      <c r="D960" s="113"/>
      <c r="E960" s="114"/>
      <c r="F960" s="54"/>
      <c r="G960" s="55"/>
    </row>
    <row r="961" spans="1:7">
      <c r="A961" s="110"/>
      <c r="B961" s="111"/>
      <c r="C961" s="112"/>
      <c r="D961" s="113"/>
      <c r="E961" s="114"/>
      <c r="F961" s="54"/>
      <c r="G961" s="55"/>
    </row>
    <row r="962" spans="1:7">
      <c r="A962" s="110"/>
      <c r="B962" s="111"/>
      <c r="C962" s="112"/>
      <c r="D962" s="113"/>
      <c r="E962" s="114"/>
      <c r="F962" s="54"/>
      <c r="G962" s="55"/>
    </row>
    <row r="963" spans="1:7">
      <c r="A963" s="110"/>
      <c r="B963" s="111"/>
      <c r="C963" s="112"/>
      <c r="D963" s="113"/>
      <c r="E963" s="114"/>
      <c r="F963" s="54"/>
      <c r="G963" s="55"/>
    </row>
    <row r="964" spans="1:7">
      <c r="A964" s="110"/>
      <c r="B964" s="111"/>
      <c r="C964" s="112"/>
      <c r="D964" s="113"/>
      <c r="E964" s="114"/>
      <c r="F964" s="54"/>
      <c r="G964" s="55"/>
    </row>
    <row r="965" spans="1:7">
      <c r="A965" s="110"/>
      <c r="B965" s="111"/>
      <c r="C965" s="112"/>
      <c r="D965" s="113"/>
      <c r="E965" s="114"/>
      <c r="F965" s="54"/>
      <c r="G965" s="55"/>
    </row>
    <row r="966" spans="1:7">
      <c r="A966" s="110"/>
      <c r="B966" s="111"/>
      <c r="C966" s="112"/>
      <c r="D966" s="113"/>
      <c r="E966" s="114"/>
      <c r="F966" s="54"/>
      <c r="G966" s="55"/>
    </row>
    <row r="967" spans="1:7">
      <c r="A967" s="110"/>
      <c r="B967" s="111"/>
      <c r="C967" s="112"/>
      <c r="D967" s="113"/>
      <c r="E967" s="114"/>
      <c r="F967" s="54"/>
      <c r="G967" s="55"/>
    </row>
    <row r="968" spans="1:7">
      <c r="A968" s="110"/>
      <c r="B968" s="111"/>
      <c r="C968" s="112"/>
      <c r="D968" s="113"/>
      <c r="E968" s="114"/>
      <c r="F968" s="54"/>
      <c r="G968" s="55"/>
    </row>
    <row r="969" spans="1:7">
      <c r="A969" s="110"/>
      <c r="B969" s="111"/>
      <c r="C969" s="112"/>
      <c r="D969" s="113"/>
      <c r="E969" s="114"/>
      <c r="F969" s="54"/>
      <c r="G969" s="55"/>
    </row>
    <row r="970" spans="1:7">
      <c r="A970" s="110"/>
      <c r="B970" s="111"/>
      <c r="C970" s="112"/>
      <c r="D970" s="113"/>
      <c r="E970" s="114"/>
      <c r="F970" s="54"/>
      <c r="G970" s="55"/>
    </row>
    <row r="971" spans="1:7">
      <c r="A971" s="110"/>
      <c r="B971" s="111"/>
      <c r="C971" s="112"/>
      <c r="D971" s="113"/>
      <c r="E971" s="114"/>
      <c r="F971" s="54"/>
      <c r="G971" s="55"/>
    </row>
    <row r="972" spans="1:7">
      <c r="A972" s="110"/>
      <c r="B972" s="111"/>
      <c r="C972" s="112"/>
      <c r="D972" s="113"/>
      <c r="E972" s="114"/>
      <c r="F972" s="54"/>
      <c r="G972" s="55"/>
    </row>
    <row r="973" spans="1:7">
      <c r="A973" s="110"/>
      <c r="B973" s="111"/>
      <c r="C973" s="112"/>
      <c r="D973" s="113"/>
      <c r="E973" s="114"/>
      <c r="F973" s="54"/>
      <c r="G973" s="55"/>
    </row>
    <row r="974" spans="1:7">
      <c r="A974" s="110"/>
      <c r="B974" s="111"/>
      <c r="C974" s="112"/>
      <c r="D974" s="113"/>
      <c r="E974" s="114"/>
      <c r="F974" s="54"/>
      <c r="G974" s="55"/>
    </row>
    <row r="975" spans="1:7">
      <c r="A975" s="110"/>
      <c r="B975" s="111"/>
      <c r="C975" s="112"/>
      <c r="D975" s="113"/>
      <c r="E975" s="114"/>
      <c r="F975" s="54"/>
      <c r="G975" s="55"/>
    </row>
    <row r="976" spans="1:7">
      <c r="A976" s="110"/>
      <c r="B976" s="111"/>
      <c r="C976" s="112"/>
      <c r="D976" s="113"/>
      <c r="E976" s="114"/>
      <c r="F976" s="54"/>
      <c r="G976" s="55"/>
    </row>
    <row r="977" spans="1:7">
      <c r="A977" s="110"/>
      <c r="B977" s="111"/>
      <c r="C977" s="112"/>
      <c r="D977" s="113"/>
      <c r="E977" s="114"/>
      <c r="F977" s="54"/>
      <c r="G977" s="55"/>
    </row>
    <row r="978" spans="1:7">
      <c r="A978" s="110"/>
      <c r="B978" s="111"/>
      <c r="C978" s="112"/>
      <c r="D978" s="113"/>
      <c r="E978" s="114"/>
      <c r="F978" s="54"/>
      <c r="G978" s="55"/>
    </row>
    <row r="979" spans="1:7">
      <c r="A979" s="110"/>
      <c r="B979" s="111"/>
      <c r="C979" s="112"/>
      <c r="D979" s="113"/>
      <c r="E979" s="114"/>
      <c r="F979" s="54"/>
      <c r="G979" s="55"/>
    </row>
    <row r="980" spans="1:7">
      <c r="A980" s="110"/>
      <c r="B980" s="111"/>
      <c r="C980" s="112"/>
      <c r="D980" s="113"/>
      <c r="E980" s="114"/>
      <c r="F980" s="54"/>
      <c r="G980" s="55"/>
    </row>
    <row r="981" spans="1:7">
      <c r="A981" s="110"/>
      <c r="B981" s="111"/>
      <c r="C981" s="112"/>
      <c r="D981" s="113"/>
      <c r="E981" s="114"/>
      <c r="F981" s="54"/>
      <c r="G981" s="55"/>
    </row>
    <row r="982" spans="1:7">
      <c r="A982" s="110"/>
      <c r="B982" s="111"/>
      <c r="C982" s="112"/>
      <c r="D982" s="113"/>
      <c r="E982" s="114"/>
      <c r="F982" s="54"/>
      <c r="G982" s="55"/>
    </row>
    <row r="983" spans="1:7">
      <c r="A983" s="110"/>
      <c r="B983" s="111"/>
      <c r="C983" s="112"/>
      <c r="D983" s="113"/>
      <c r="E983" s="114"/>
      <c r="F983" s="54"/>
      <c r="G983" s="55"/>
    </row>
    <row r="984" spans="1:7">
      <c r="A984" s="110"/>
      <c r="B984" s="111"/>
      <c r="C984" s="112"/>
      <c r="D984" s="113"/>
      <c r="E984" s="114"/>
      <c r="F984" s="54"/>
      <c r="G984" s="55"/>
    </row>
    <row r="985" spans="1:7">
      <c r="A985" s="110"/>
      <c r="B985" s="111"/>
      <c r="C985" s="112"/>
      <c r="D985" s="113"/>
      <c r="E985" s="114"/>
      <c r="F985" s="54"/>
      <c r="G985" s="55"/>
    </row>
    <row r="986" spans="1:7">
      <c r="A986" s="110"/>
      <c r="B986" s="111"/>
      <c r="C986" s="112"/>
      <c r="D986" s="113"/>
      <c r="E986" s="114"/>
      <c r="F986" s="54"/>
      <c r="G986" s="55"/>
    </row>
    <row r="987" spans="1:7">
      <c r="A987" s="110"/>
      <c r="B987" s="111"/>
      <c r="C987" s="112"/>
      <c r="D987" s="113"/>
      <c r="E987" s="114"/>
      <c r="F987" s="54"/>
      <c r="G987" s="55"/>
    </row>
    <row r="988" spans="1:7">
      <c r="A988" s="110"/>
      <c r="B988" s="111"/>
      <c r="C988" s="112"/>
      <c r="D988" s="113"/>
      <c r="E988" s="114"/>
      <c r="F988" s="54"/>
      <c r="G988" s="55"/>
    </row>
    <row r="989" spans="1:7">
      <c r="A989" s="110"/>
      <c r="B989" s="111"/>
      <c r="C989" s="112"/>
      <c r="D989" s="113"/>
      <c r="E989" s="114"/>
      <c r="F989" s="54"/>
      <c r="G989" s="55"/>
    </row>
    <row r="990" spans="1:7">
      <c r="A990" s="110"/>
      <c r="B990" s="111"/>
      <c r="C990" s="112"/>
      <c r="D990" s="113"/>
      <c r="E990" s="114"/>
      <c r="F990" s="54"/>
      <c r="G990" s="55"/>
    </row>
    <row r="991" spans="1:7">
      <c r="A991" s="110"/>
      <c r="B991" s="111"/>
      <c r="C991" s="112"/>
      <c r="D991" s="113"/>
      <c r="E991" s="114"/>
      <c r="F991" s="54"/>
      <c r="G991" s="55"/>
    </row>
    <row r="992" spans="1:7">
      <c r="A992" s="110"/>
      <c r="B992" s="111"/>
      <c r="C992" s="112"/>
      <c r="D992" s="113"/>
      <c r="E992" s="114"/>
      <c r="F992" s="54"/>
      <c r="G992" s="55"/>
    </row>
    <row r="993" spans="1:7">
      <c r="A993" s="110"/>
      <c r="B993" s="111"/>
      <c r="C993" s="112"/>
      <c r="D993" s="113"/>
      <c r="E993" s="114"/>
      <c r="F993" s="54"/>
      <c r="G993" s="55"/>
    </row>
    <row r="994" spans="1:7">
      <c r="A994" s="110"/>
      <c r="B994" s="111"/>
      <c r="C994" s="112"/>
      <c r="D994" s="113"/>
      <c r="E994" s="114"/>
      <c r="F994" s="54"/>
      <c r="G994" s="55"/>
    </row>
    <row r="995" spans="1:7">
      <c r="A995" s="110"/>
      <c r="B995" s="111"/>
      <c r="C995" s="112"/>
      <c r="D995" s="113"/>
      <c r="E995" s="114"/>
      <c r="F995" s="54"/>
      <c r="G995" s="55"/>
    </row>
    <row r="996" spans="1:7">
      <c r="A996" s="110"/>
      <c r="B996" s="111"/>
      <c r="C996" s="112"/>
      <c r="D996" s="113"/>
      <c r="E996" s="114"/>
      <c r="F996" s="54"/>
      <c r="G996" s="55"/>
    </row>
    <row r="997" spans="1:7">
      <c r="A997" s="110"/>
      <c r="B997" s="111"/>
      <c r="C997" s="112"/>
      <c r="D997" s="113"/>
      <c r="E997" s="114"/>
      <c r="F997" s="54"/>
      <c r="G997" s="55"/>
    </row>
    <row r="998" spans="1:7">
      <c r="A998" s="110"/>
      <c r="B998" s="111"/>
      <c r="C998" s="112"/>
      <c r="D998" s="113"/>
      <c r="E998" s="114"/>
      <c r="F998" s="54"/>
      <c r="G998" s="55"/>
    </row>
    <row r="999" spans="1:7">
      <c r="A999" s="110"/>
      <c r="B999" s="111"/>
      <c r="C999" s="112"/>
      <c r="D999" s="113"/>
      <c r="E999" s="114"/>
      <c r="F999" s="54"/>
      <c r="G999" s="55"/>
    </row>
    <row r="1000" spans="1:7">
      <c r="A1000" s="110"/>
      <c r="B1000" s="111"/>
      <c r="C1000" s="112"/>
      <c r="D1000" s="113"/>
      <c r="E1000" s="114"/>
      <c r="F1000" s="54"/>
      <c r="G1000" s="55"/>
    </row>
    <row r="1001" spans="1:7">
      <c r="A1001" s="110"/>
      <c r="B1001" s="111"/>
      <c r="C1001" s="112"/>
      <c r="D1001" s="113"/>
      <c r="E1001" s="114"/>
      <c r="F1001" s="54"/>
      <c r="G1001" s="55"/>
    </row>
    <row r="1002" spans="1:7">
      <c r="A1002" s="110"/>
      <c r="B1002" s="111"/>
      <c r="C1002" s="112"/>
      <c r="D1002" s="113"/>
      <c r="E1002" s="114"/>
      <c r="F1002" s="54"/>
      <c r="G1002" s="55"/>
    </row>
    <row r="1003" spans="1:7">
      <c r="A1003" s="110"/>
      <c r="B1003" s="111"/>
      <c r="C1003" s="112"/>
      <c r="D1003" s="113"/>
      <c r="E1003" s="114"/>
      <c r="F1003" s="54"/>
      <c r="G1003" s="55"/>
    </row>
    <row r="1004" spans="1:7">
      <c r="A1004" s="110"/>
      <c r="B1004" s="111"/>
      <c r="C1004" s="112"/>
      <c r="D1004" s="113"/>
      <c r="E1004" s="114"/>
      <c r="F1004" s="54"/>
      <c r="G1004" s="55"/>
    </row>
    <row r="1005" spans="1:7">
      <c r="A1005" s="110"/>
      <c r="B1005" s="111"/>
      <c r="C1005" s="112"/>
      <c r="D1005" s="113"/>
      <c r="E1005" s="114"/>
      <c r="F1005" s="54"/>
      <c r="G1005" s="55"/>
    </row>
    <row r="1006" spans="1:7">
      <c r="A1006" s="110"/>
      <c r="B1006" s="111"/>
      <c r="C1006" s="112"/>
      <c r="D1006" s="113"/>
      <c r="E1006" s="114"/>
      <c r="F1006" s="54"/>
      <c r="G1006" s="55"/>
    </row>
    <row r="1007" spans="1:7">
      <c r="A1007" s="110"/>
      <c r="B1007" s="111"/>
      <c r="C1007" s="112"/>
      <c r="D1007" s="113"/>
      <c r="E1007" s="114"/>
      <c r="F1007" s="54"/>
      <c r="G1007" s="55"/>
    </row>
    <row r="1008" spans="1:7">
      <c r="A1008" s="110"/>
      <c r="B1008" s="111"/>
      <c r="C1008" s="112"/>
      <c r="D1008" s="113"/>
      <c r="E1008" s="114"/>
      <c r="F1008" s="54"/>
      <c r="G1008" s="55"/>
    </row>
    <row r="1009" spans="1:7">
      <c r="A1009" s="110"/>
      <c r="B1009" s="111"/>
      <c r="C1009" s="112"/>
      <c r="D1009" s="113"/>
      <c r="E1009" s="114"/>
      <c r="F1009" s="54"/>
      <c r="G1009" s="55"/>
    </row>
    <row r="1010" spans="1:7">
      <c r="A1010" s="110"/>
      <c r="B1010" s="111"/>
      <c r="C1010" s="112"/>
      <c r="D1010" s="113"/>
      <c r="E1010" s="114"/>
      <c r="F1010" s="54"/>
      <c r="G1010" s="55"/>
    </row>
    <row r="1011" spans="1:7">
      <c r="A1011" s="110"/>
      <c r="B1011" s="111"/>
      <c r="C1011" s="112"/>
      <c r="D1011" s="113"/>
      <c r="E1011" s="114"/>
      <c r="F1011" s="54"/>
      <c r="G1011" s="55"/>
    </row>
    <row r="1012" spans="1:7">
      <c r="A1012" s="110"/>
      <c r="B1012" s="111"/>
      <c r="C1012" s="112"/>
      <c r="D1012" s="113"/>
      <c r="E1012" s="114"/>
      <c r="F1012" s="54"/>
      <c r="G1012" s="55"/>
    </row>
    <row r="1013" spans="1:7">
      <c r="A1013" s="110"/>
      <c r="B1013" s="111"/>
      <c r="C1013" s="112"/>
      <c r="D1013" s="113"/>
      <c r="E1013" s="114"/>
      <c r="F1013" s="54"/>
      <c r="G1013" s="55"/>
    </row>
    <row r="1014" spans="1:7">
      <c r="A1014" s="110"/>
      <c r="B1014" s="111"/>
      <c r="C1014" s="112"/>
      <c r="D1014" s="113"/>
      <c r="E1014" s="114"/>
      <c r="F1014" s="54"/>
      <c r="G1014" s="55"/>
    </row>
    <row r="1015" spans="1:7">
      <c r="A1015" s="110"/>
      <c r="B1015" s="111"/>
      <c r="C1015" s="112"/>
      <c r="D1015" s="113"/>
      <c r="E1015" s="114"/>
      <c r="F1015" s="54"/>
      <c r="G1015" s="55"/>
    </row>
    <row r="1016" spans="1:7">
      <c r="A1016" s="110"/>
      <c r="B1016" s="111"/>
      <c r="C1016" s="112"/>
      <c r="D1016" s="113"/>
      <c r="E1016" s="114"/>
      <c r="F1016" s="54"/>
      <c r="G1016" s="55"/>
    </row>
    <row r="1017" spans="1:7">
      <c r="A1017" s="110"/>
      <c r="B1017" s="111"/>
      <c r="C1017" s="112"/>
      <c r="D1017" s="113"/>
      <c r="E1017" s="114"/>
      <c r="F1017" s="54"/>
      <c r="G1017" s="55"/>
    </row>
    <row r="1018" spans="1:7">
      <c r="A1018" s="110"/>
      <c r="B1018" s="111"/>
      <c r="C1018" s="112"/>
      <c r="D1018" s="113"/>
      <c r="E1018" s="114"/>
      <c r="F1018" s="54"/>
      <c r="G1018" s="55"/>
    </row>
    <row r="1019" spans="1:7">
      <c r="A1019" s="110"/>
      <c r="B1019" s="111"/>
      <c r="C1019" s="112"/>
      <c r="D1019" s="113"/>
      <c r="E1019" s="114"/>
      <c r="F1019" s="54"/>
      <c r="G1019" s="55"/>
    </row>
    <row r="1020" spans="1:7">
      <c r="A1020" s="110"/>
      <c r="B1020" s="111"/>
      <c r="C1020" s="112"/>
      <c r="D1020" s="113"/>
      <c r="E1020" s="114"/>
      <c r="F1020" s="54"/>
      <c r="G1020" s="55"/>
    </row>
    <row r="1021" spans="1:7">
      <c r="A1021" s="110"/>
      <c r="B1021" s="111"/>
      <c r="C1021" s="112"/>
      <c r="D1021" s="113"/>
      <c r="E1021" s="114"/>
      <c r="F1021" s="54"/>
      <c r="G1021" s="55"/>
    </row>
    <row r="1022" spans="1:7">
      <c r="A1022" s="110"/>
      <c r="B1022" s="111"/>
      <c r="C1022" s="112"/>
      <c r="D1022" s="113"/>
      <c r="E1022" s="114"/>
      <c r="F1022" s="54"/>
      <c r="G1022" s="55"/>
    </row>
    <row r="1023" spans="1:7">
      <c r="A1023" s="110"/>
      <c r="B1023" s="111"/>
      <c r="C1023" s="112"/>
      <c r="D1023" s="113"/>
      <c r="E1023" s="114"/>
      <c r="F1023" s="54"/>
      <c r="G1023" s="55"/>
    </row>
    <row r="1024" spans="1:7">
      <c r="A1024" s="110"/>
      <c r="B1024" s="111"/>
      <c r="C1024" s="112"/>
      <c r="D1024" s="113"/>
      <c r="E1024" s="114"/>
      <c r="F1024" s="54"/>
      <c r="G1024" s="55"/>
    </row>
    <row r="1025" spans="1:7">
      <c r="A1025" s="110"/>
      <c r="B1025" s="111"/>
      <c r="C1025" s="112"/>
      <c r="D1025" s="113"/>
      <c r="E1025" s="114"/>
      <c r="F1025" s="54"/>
      <c r="G1025" s="55"/>
    </row>
    <row r="1026" spans="1:7">
      <c r="A1026" s="110"/>
      <c r="B1026" s="111"/>
      <c r="C1026" s="112"/>
      <c r="D1026" s="113"/>
      <c r="E1026" s="114"/>
      <c r="F1026" s="54"/>
      <c r="G1026" s="55"/>
    </row>
    <row r="1027" spans="1:7">
      <c r="A1027" s="110"/>
      <c r="B1027" s="111"/>
      <c r="C1027" s="112"/>
      <c r="D1027" s="113"/>
      <c r="E1027" s="114"/>
      <c r="F1027" s="54"/>
      <c r="G1027" s="55"/>
    </row>
    <row r="1028" spans="1:7">
      <c r="A1028" s="110"/>
      <c r="B1028" s="111"/>
      <c r="C1028" s="112"/>
      <c r="D1028" s="113"/>
      <c r="E1028" s="114"/>
      <c r="F1028" s="54"/>
      <c r="G1028" s="55"/>
    </row>
    <row r="1029" spans="1:7">
      <c r="A1029" s="110"/>
      <c r="B1029" s="111"/>
      <c r="C1029" s="112"/>
      <c r="D1029" s="113"/>
      <c r="E1029" s="114"/>
      <c r="F1029" s="54"/>
      <c r="G1029" s="55"/>
    </row>
    <row r="1030" spans="1:7">
      <c r="A1030" s="110"/>
      <c r="B1030" s="111"/>
      <c r="C1030" s="112"/>
      <c r="D1030" s="113"/>
      <c r="E1030" s="114"/>
      <c r="F1030" s="54"/>
      <c r="G1030" s="55"/>
    </row>
    <row r="1031" spans="1:7">
      <c r="A1031" s="110"/>
      <c r="B1031" s="111"/>
      <c r="C1031" s="112"/>
      <c r="D1031" s="113"/>
      <c r="E1031" s="114"/>
      <c r="F1031" s="54"/>
      <c r="G1031" s="55"/>
    </row>
    <row r="1032" spans="1:7">
      <c r="A1032" s="110"/>
      <c r="B1032" s="111"/>
      <c r="C1032" s="112"/>
      <c r="D1032" s="113"/>
      <c r="E1032" s="114"/>
      <c r="F1032" s="54"/>
      <c r="G1032" s="55"/>
    </row>
    <row r="1033" spans="1:7">
      <c r="A1033" s="110"/>
      <c r="B1033" s="111"/>
      <c r="C1033" s="112"/>
      <c r="D1033" s="113"/>
      <c r="E1033" s="114"/>
      <c r="F1033" s="54"/>
      <c r="G1033" s="55"/>
    </row>
    <row r="1034" spans="1:7">
      <c r="A1034" s="110"/>
      <c r="B1034" s="111"/>
      <c r="C1034" s="112"/>
      <c r="D1034" s="113"/>
      <c r="E1034" s="114"/>
      <c r="F1034" s="54"/>
      <c r="G1034" s="55"/>
    </row>
    <row r="1035" spans="1:7">
      <c r="A1035" s="110"/>
      <c r="B1035" s="111"/>
      <c r="C1035" s="112"/>
      <c r="D1035" s="113"/>
      <c r="E1035" s="114"/>
      <c r="F1035" s="54"/>
      <c r="G1035" s="55"/>
    </row>
    <row r="1036" spans="1:7">
      <c r="A1036" s="110"/>
      <c r="B1036" s="111"/>
      <c r="C1036" s="112"/>
      <c r="D1036" s="113"/>
      <c r="E1036" s="114"/>
      <c r="F1036" s="54"/>
      <c r="G1036" s="55"/>
    </row>
    <row r="1037" spans="1:7">
      <c r="A1037" s="110"/>
      <c r="B1037" s="111"/>
      <c r="C1037" s="112"/>
      <c r="D1037" s="113"/>
      <c r="E1037" s="114"/>
      <c r="F1037" s="54"/>
      <c r="G1037" s="55"/>
    </row>
    <row r="1038" spans="1:7">
      <c r="A1038" s="110"/>
      <c r="B1038" s="111"/>
      <c r="C1038" s="112"/>
      <c r="D1038" s="113"/>
      <c r="E1038" s="114"/>
      <c r="F1038" s="54"/>
      <c r="G1038" s="55"/>
    </row>
    <row r="1039" spans="1:7">
      <c r="A1039" s="110"/>
      <c r="B1039" s="111"/>
      <c r="C1039" s="112"/>
      <c r="D1039" s="113"/>
      <c r="E1039" s="114"/>
      <c r="F1039" s="54"/>
      <c r="G1039" s="55"/>
    </row>
    <row r="1040" spans="1:7">
      <c r="A1040" s="110"/>
      <c r="B1040" s="111"/>
      <c r="C1040" s="112"/>
      <c r="D1040" s="113"/>
      <c r="E1040" s="114"/>
      <c r="F1040" s="54"/>
      <c r="G1040" s="55"/>
    </row>
    <row r="1041" spans="1:7">
      <c r="A1041" s="110"/>
      <c r="B1041" s="111"/>
      <c r="C1041" s="112"/>
      <c r="D1041" s="113"/>
      <c r="E1041" s="114"/>
      <c r="F1041" s="54"/>
      <c r="G1041" s="55"/>
    </row>
    <row r="1042" spans="1:7">
      <c r="A1042" s="110"/>
      <c r="B1042" s="111"/>
      <c r="C1042" s="112"/>
      <c r="D1042" s="113"/>
      <c r="E1042" s="114"/>
      <c r="F1042" s="54"/>
      <c r="G1042" s="55"/>
    </row>
    <row r="1043" spans="1:7">
      <c r="A1043" s="110"/>
      <c r="B1043" s="111"/>
      <c r="C1043" s="112"/>
      <c r="D1043" s="113"/>
      <c r="E1043" s="114"/>
      <c r="F1043" s="54"/>
      <c r="G1043" s="55"/>
    </row>
    <row r="1044" spans="1:7">
      <c r="A1044" s="110"/>
      <c r="B1044" s="111"/>
      <c r="C1044" s="112"/>
      <c r="D1044" s="113"/>
      <c r="E1044" s="114"/>
      <c r="F1044" s="54"/>
      <c r="G1044" s="55"/>
    </row>
    <row r="1045" spans="1:7">
      <c r="A1045" s="110"/>
      <c r="B1045" s="111"/>
      <c r="C1045" s="112"/>
      <c r="D1045" s="113"/>
      <c r="E1045" s="114"/>
      <c r="F1045" s="54"/>
      <c r="G1045" s="55"/>
    </row>
    <row r="1046" spans="1:7">
      <c r="A1046" s="110"/>
      <c r="B1046" s="111"/>
      <c r="C1046" s="112"/>
      <c r="D1046" s="113"/>
      <c r="E1046" s="114"/>
      <c r="F1046" s="54"/>
      <c r="G1046" s="55"/>
    </row>
    <row r="1047" spans="1:7">
      <c r="A1047" s="110"/>
      <c r="B1047" s="111"/>
      <c r="C1047" s="112"/>
      <c r="D1047" s="113"/>
      <c r="E1047" s="114"/>
      <c r="F1047" s="54"/>
      <c r="G1047" s="55"/>
    </row>
    <row r="1048" spans="1:7">
      <c r="A1048" s="110"/>
      <c r="B1048" s="111"/>
      <c r="C1048" s="112"/>
      <c r="D1048" s="113"/>
      <c r="E1048" s="114"/>
      <c r="F1048" s="54"/>
      <c r="G1048" s="55"/>
    </row>
    <row r="1049" spans="1:7">
      <c r="A1049" s="110"/>
      <c r="B1049" s="111"/>
      <c r="C1049" s="112"/>
      <c r="D1049" s="113"/>
      <c r="E1049" s="114"/>
      <c r="F1049" s="54"/>
      <c r="G1049" s="55"/>
    </row>
    <row r="1050" spans="1:7">
      <c r="A1050" s="110"/>
      <c r="B1050" s="111"/>
      <c r="C1050" s="112"/>
      <c r="D1050" s="113"/>
      <c r="E1050" s="114"/>
      <c r="F1050" s="54"/>
      <c r="G1050" s="55"/>
    </row>
    <row r="1051" spans="1:7">
      <c r="A1051" s="110"/>
      <c r="B1051" s="111"/>
      <c r="C1051" s="112"/>
      <c r="D1051" s="113"/>
      <c r="E1051" s="114"/>
      <c r="F1051" s="54"/>
      <c r="G1051" s="55"/>
    </row>
    <row r="1052" spans="1:7">
      <c r="A1052" s="110"/>
      <c r="B1052" s="111"/>
      <c r="C1052" s="112"/>
      <c r="D1052" s="113"/>
      <c r="E1052" s="114"/>
      <c r="F1052" s="54"/>
      <c r="G1052" s="55"/>
    </row>
    <row r="1053" spans="1:7">
      <c r="A1053" s="110"/>
      <c r="B1053" s="111"/>
      <c r="C1053" s="112"/>
      <c r="D1053" s="113"/>
      <c r="E1053" s="114"/>
      <c r="F1053" s="54"/>
      <c r="G1053" s="55"/>
    </row>
    <row r="1054" spans="1:7">
      <c r="A1054" s="110"/>
      <c r="B1054" s="111"/>
      <c r="C1054" s="112"/>
      <c r="D1054" s="113"/>
      <c r="E1054" s="114"/>
      <c r="F1054" s="54"/>
      <c r="G1054" s="55"/>
    </row>
    <row r="1055" spans="1:7">
      <c r="A1055" s="110"/>
      <c r="B1055" s="111"/>
      <c r="C1055" s="112"/>
      <c r="D1055" s="113"/>
      <c r="E1055" s="114"/>
      <c r="F1055" s="54"/>
      <c r="G1055" s="55"/>
    </row>
    <row r="1056" spans="1:7">
      <c r="A1056" s="110"/>
      <c r="B1056" s="111"/>
      <c r="C1056" s="112"/>
      <c r="D1056" s="113"/>
      <c r="E1056" s="114"/>
      <c r="F1056" s="54"/>
      <c r="G1056" s="55"/>
    </row>
    <row r="1057" spans="1:7">
      <c r="A1057" s="110"/>
      <c r="B1057" s="111"/>
      <c r="C1057" s="112"/>
      <c r="D1057" s="113"/>
      <c r="E1057" s="114"/>
      <c r="F1057" s="54"/>
      <c r="G1057" s="55"/>
    </row>
    <row r="1058" spans="1:7">
      <c r="A1058" s="110"/>
      <c r="B1058" s="111"/>
      <c r="C1058" s="112"/>
      <c r="D1058" s="113"/>
      <c r="E1058" s="114"/>
      <c r="F1058" s="54"/>
      <c r="G1058" s="55"/>
    </row>
    <row r="1059" spans="1:7">
      <c r="A1059" s="110"/>
      <c r="B1059" s="111"/>
      <c r="C1059" s="112"/>
      <c r="D1059" s="113"/>
      <c r="E1059" s="114"/>
      <c r="F1059" s="54"/>
      <c r="G1059" s="55"/>
    </row>
    <row r="1060" spans="1:7">
      <c r="A1060" s="110"/>
      <c r="B1060" s="111"/>
      <c r="C1060" s="112"/>
      <c r="D1060" s="113"/>
      <c r="E1060" s="114"/>
      <c r="F1060" s="54"/>
      <c r="G1060" s="55"/>
    </row>
    <row r="1061" spans="1:7">
      <c r="A1061" s="110"/>
      <c r="B1061" s="111"/>
      <c r="C1061" s="112"/>
      <c r="D1061" s="113"/>
      <c r="E1061" s="114"/>
      <c r="F1061" s="54"/>
      <c r="G1061" s="55"/>
    </row>
    <row r="1062" spans="1:7">
      <c r="A1062" s="110"/>
      <c r="B1062" s="111"/>
      <c r="C1062" s="112"/>
      <c r="D1062" s="113"/>
      <c r="E1062" s="114"/>
      <c r="F1062" s="54"/>
      <c r="G1062" s="55"/>
    </row>
    <row r="1063" spans="1:7">
      <c r="A1063" s="110"/>
      <c r="B1063" s="111"/>
      <c r="C1063" s="112"/>
      <c r="D1063" s="113"/>
      <c r="E1063" s="114"/>
      <c r="F1063" s="54"/>
      <c r="G1063" s="55"/>
    </row>
    <row r="1064" spans="1:7">
      <c r="A1064" s="110"/>
      <c r="B1064" s="111"/>
      <c r="C1064" s="112"/>
      <c r="D1064" s="113"/>
      <c r="E1064" s="114"/>
      <c r="F1064" s="54"/>
      <c r="G1064" s="55"/>
    </row>
    <row r="1065" spans="1:7">
      <c r="A1065" s="110"/>
      <c r="B1065" s="111"/>
      <c r="C1065" s="112"/>
      <c r="D1065" s="113"/>
      <c r="E1065" s="114"/>
      <c r="F1065" s="54"/>
      <c r="G1065" s="55"/>
    </row>
    <row r="1066" spans="1:7">
      <c r="A1066" s="110"/>
      <c r="B1066" s="111"/>
      <c r="C1066" s="112"/>
      <c r="D1066" s="113"/>
      <c r="E1066" s="114"/>
      <c r="F1066" s="54"/>
      <c r="G1066" s="55"/>
    </row>
    <row r="1067" spans="1:7">
      <c r="A1067" s="110"/>
      <c r="B1067" s="111"/>
      <c r="C1067" s="112"/>
      <c r="D1067" s="113"/>
      <c r="E1067" s="114"/>
      <c r="F1067" s="54"/>
      <c r="G1067" s="55"/>
    </row>
    <row r="1068" spans="1:7">
      <c r="A1068" s="110"/>
      <c r="B1068" s="111"/>
      <c r="C1068" s="112"/>
      <c r="D1068" s="113"/>
      <c r="E1068" s="114"/>
      <c r="F1068" s="54"/>
      <c r="G1068" s="55"/>
    </row>
    <row r="1069" spans="1:7">
      <c r="A1069" s="110"/>
      <c r="B1069" s="111"/>
      <c r="C1069" s="112"/>
      <c r="D1069" s="113"/>
      <c r="E1069" s="114"/>
      <c r="F1069" s="54"/>
      <c r="G1069" s="55"/>
    </row>
    <row r="1070" spans="1:7">
      <c r="A1070" s="110"/>
      <c r="B1070" s="111"/>
      <c r="C1070" s="112"/>
      <c r="D1070" s="113"/>
      <c r="E1070" s="114"/>
      <c r="F1070" s="54"/>
      <c r="G1070" s="55"/>
    </row>
    <row r="1071" spans="1:7">
      <c r="A1071" s="110"/>
      <c r="B1071" s="111"/>
      <c r="C1071" s="112"/>
      <c r="D1071" s="113"/>
      <c r="E1071" s="114"/>
      <c r="F1071" s="54"/>
      <c r="G1071" s="55"/>
    </row>
    <row r="1072" spans="1:7">
      <c r="A1072" s="110"/>
      <c r="B1072" s="111"/>
      <c r="C1072" s="112"/>
      <c r="D1072" s="113"/>
      <c r="E1072" s="114"/>
      <c r="F1072" s="54"/>
      <c r="G1072" s="55"/>
    </row>
    <row r="1073" spans="1:7">
      <c r="A1073" s="110"/>
      <c r="B1073" s="111"/>
      <c r="C1073" s="112"/>
      <c r="D1073" s="113"/>
      <c r="E1073" s="114"/>
      <c r="F1073" s="54"/>
      <c r="G1073" s="55"/>
    </row>
    <row r="1074" spans="1:7">
      <c r="A1074" s="110"/>
      <c r="B1074" s="111"/>
      <c r="C1074" s="112"/>
      <c r="D1074" s="113"/>
      <c r="E1074" s="114"/>
      <c r="F1074" s="54"/>
      <c r="G1074" s="55"/>
    </row>
    <row r="1075" spans="1:7">
      <c r="A1075" s="110"/>
      <c r="B1075" s="111"/>
      <c r="C1075" s="112"/>
      <c r="D1075" s="113"/>
      <c r="E1075" s="114"/>
      <c r="F1075" s="54"/>
      <c r="G1075" s="55"/>
    </row>
    <row r="1076" spans="1:7">
      <c r="A1076" s="110"/>
      <c r="B1076" s="111"/>
      <c r="C1076" s="112"/>
      <c r="D1076" s="113"/>
      <c r="E1076" s="114"/>
      <c r="F1076" s="54"/>
      <c r="G1076" s="55"/>
    </row>
    <row r="1077" spans="1:7">
      <c r="A1077" s="110"/>
      <c r="B1077" s="111"/>
      <c r="C1077" s="112"/>
      <c r="D1077" s="113"/>
      <c r="E1077" s="114"/>
      <c r="F1077" s="54"/>
      <c r="G1077" s="55"/>
    </row>
    <row r="1078" spans="1:7">
      <c r="A1078" s="110"/>
      <c r="B1078" s="111"/>
      <c r="C1078" s="112"/>
      <c r="D1078" s="113"/>
      <c r="E1078" s="114"/>
      <c r="F1078" s="54"/>
      <c r="G1078" s="55"/>
    </row>
    <row r="1079" spans="1:7">
      <c r="A1079" s="110"/>
      <c r="B1079" s="111"/>
      <c r="C1079" s="112"/>
      <c r="D1079" s="113"/>
      <c r="E1079" s="114"/>
      <c r="F1079" s="54"/>
      <c r="G1079" s="55"/>
    </row>
    <row r="1080" spans="1:7">
      <c r="A1080" s="110"/>
      <c r="B1080" s="111"/>
      <c r="C1080" s="112"/>
      <c r="D1080" s="113"/>
      <c r="E1080" s="114"/>
      <c r="F1080" s="54"/>
      <c r="G1080" s="55"/>
    </row>
    <row r="1081" spans="1:7">
      <c r="A1081" s="110"/>
      <c r="B1081" s="111"/>
      <c r="C1081" s="112"/>
      <c r="D1081" s="113"/>
      <c r="E1081" s="114"/>
      <c r="F1081" s="54"/>
      <c r="G1081" s="55"/>
    </row>
    <row r="1082" spans="1:7">
      <c r="A1082" s="110"/>
      <c r="B1082" s="111"/>
      <c r="C1082" s="112"/>
      <c r="D1082" s="113"/>
      <c r="E1082" s="114"/>
      <c r="F1082" s="54"/>
      <c r="G1082" s="55"/>
    </row>
    <row r="1083" spans="1:7">
      <c r="A1083" s="110"/>
      <c r="B1083" s="111"/>
      <c r="C1083" s="112"/>
      <c r="D1083" s="113"/>
      <c r="E1083" s="114"/>
      <c r="F1083" s="54"/>
      <c r="G1083" s="55"/>
    </row>
    <row r="1084" spans="1:7">
      <c r="A1084" s="110"/>
      <c r="B1084" s="111"/>
      <c r="C1084" s="112"/>
      <c r="D1084" s="113"/>
      <c r="E1084" s="114"/>
      <c r="F1084" s="54"/>
      <c r="G1084" s="55"/>
    </row>
    <row r="1085" spans="1:7">
      <c r="A1085" s="110"/>
      <c r="B1085" s="111"/>
      <c r="C1085" s="112"/>
      <c r="D1085" s="113"/>
      <c r="E1085" s="114"/>
      <c r="F1085" s="54"/>
      <c r="G1085" s="55"/>
    </row>
    <row r="1086" spans="1:7">
      <c r="A1086" s="110"/>
      <c r="B1086" s="111"/>
      <c r="C1086" s="112"/>
      <c r="D1086" s="113"/>
      <c r="E1086" s="114"/>
      <c r="F1086" s="54"/>
      <c r="G1086" s="55"/>
    </row>
    <row r="1087" spans="1:7">
      <c r="A1087" s="110"/>
      <c r="B1087" s="111"/>
      <c r="C1087" s="112"/>
      <c r="D1087" s="113"/>
      <c r="E1087" s="114"/>
      <c r="F1087" s="54"/>
      <c r="G1087" s="55"/>
    </row>
    <row r="1088" spans="1:7">
      <c r="A1088" s="110"/>
      <c r="B1088" s="111"/>
      <c r="C1088" s="112"/>
      <c r="D1088" s="113"/>
      <c r="E1088" s="114"/>
      <c r="F1088" s="54"/>
      <c r="G1088" s="55"/>
    </row>
    <row r="1089" spans="1:7">
      <c r="A1089" s="110"/>
      <c r="B1089" s="111"/>
      <c r="C1089" s="112"/>
      <c r="D1089" s="113"/>
      <c r="E1089" s="114"/>
      <c r="F1089" s="54"/>
      <c r="G1089" s="55"/>
    </row>
    <row r="1090" spans="1:7">
      <c r="A1090" s="110"/>
      <c r="B1090" s="111"/>
      <c r="C1090" s="112"/>
      <c r="D1090" s="113"/>
      <c r="E1090" s="114"/>
      <c r="F1090" s="54"/>
      <c r="G1090" s="55"/>
    </row>
    <row r="1091" spans="1:7">
      <c r="A1091" s="110"/>
      <c r="B1091" s="111"/>
      <c r="C1091" s="112"/>
      <c r="D1091" s="113"/>
      <c r="E1091" s="114"/>
      <c r="F1091" s="54"/>
      <c r="G1091" s="55"/>
    </row>
    <row r="1092" spans="1:7">
      <c r="A1092" s="110"/>
      <c r="B1092" s="111"/>
      <c r="C1092" s="112"/>
      <c r="D1092" s="113"/>
      <c r="E1092" s="114"/>
      <c r="F1092" s="54"/>
      <c r="G1092" s="55"/>
    </row>
    <row r="1093" spans="1:7">
      <c r="A1093" s="110"/>
      <c r="B1093" s="111"/>
      <c r="C1093" s="112"/>
      <c r="D1093" s="113"/>
      <c r="E1093" s="114"/>
      <c r="F1093" s="54"/>
      <c r="G1093" s="55"/>
    </row>
    <row r="1094" spans="1:7">
      <c r="A1094" s="110"/>
      <c r="B1094" s="111"/>
      <c r="C1094" s="112"/>
      <c r="D1094" s="113"/>
      <c r="E1094" s="114"/>
      <c r="F1094" s="54"/>
      <c r="G1094" s="55"/>
    </row>
    <row r="1095" spans="1:7">
      <c r="A1095" s="110"/>
      <c r="B1095" s="111"/>
      <c r="C1095" s="112"/>
      <c r="D1095" s="113"/>
      <c r="E1095" s="114"/>
      <c r="F1095" s="54"/>
      <c r="G1095" s="55"/>
    </row>
    <row r="1096" spans="1:7">
      <c r="A1096" s="110"/>
      <c r="B1096" s="111"/>
      <c r="C1096" s="112"/>
      <c r="D1096" s="113"/>
      <c r="E1096" s="114"/>
      <c r="F1096" s="54"/>
      <c r="G1096" s="55"/>
    </row>
    <row r="1097" spans="1:7">
      <c r="A1097" s="110"/>
      <c r="B1097" s="111"/>
      <c r="C1097" s="112"/>
      <c r="D1097" s="113"/>
      <c r="E1097" s="114"/>
      <c r="F1097" s="54"/>
      <c r="G1097" s="55"/>
    </row>
    <row r="1098" spans="1:7">
      <c r="A1098" s="110"/>
      <c r="B1098" s="111"/>
      <c r="C1098" s="112"/>
      <c r="D1098" s="113"/>
      <c r="E1098" s="114"/>
      <c r="F1098" s="54"/>
      <c r="G1098" s="55"/>
    </row>
    <row r="1099" spans="1:7">
      <c r="A1099" s="110"/>
      <c r="B1099" s="111"/>
      <c r="C1099" s="112"/>
      <c r="D1099" s="113"/>
      <c r="E1099" s="114"/>
      <c r="F1099" s="54"/>
      <c r="G1099" s="55"/>
    </row>
    <row r="1100" spans="1:7">
      <c r="A1100" s="110"/>
      <c r="B1100" s="111"/>
      <c r="C1100" s="112"/>
      <c r="D1100" s="113"/>
      <c r="E1100" s="114"/>
      <c r="F1100" s="54"/>
      <c r="G1100" s="55"/>
    </row>
    <row r="1101" spans="1:7">
      <c r="A1101" s="110"/>
      <c r="B1101" s="111"/>
      <c r="C1101" s="112"/>
      <c r="D1101" s="113"/>
      <c r="E1101" s="114"/>
      <c r="F1101" s="54"/>
      <c r="G1101" s="55"/>
    </row>
    <row r="1102" spans="1:7">
      <c r="A1102" s="110"/>
      <c r="B1102" s="111"/>
      <c r="C1102" s="112"/>
      <c r="D1102" s="113"/>
      <c r="E1102" s="114"/>
      <c r="F1102" s="54"/>
      <c r="G1102" s="55"/>
    </row>
    <row r="1103" spans="1:7">
      <c r="A1103" s="110"/>
      <c r="B1103" s="111"/>
      <c r="C1103" s="112"/>
      <c r="D1103" s="113"/>
      <c r="E1103" s="114"/>
      <c r="F1103" s="54"/>
      <c r="G1103" s="55"/>
    </row>
    <row r="1104" spans="1:7">
      <c r="A1104" s="110"/>
      <c r="B1104" s="111"/>
      <c r="C1104" s="112"/>
      <c r="D1104" s="113"/>
      <c r="E1104" s="114"/>
      <c r="F1104" s="54"/>
      <c r="G1104" s="55"/>
    </row>
    <row r="1105" spans="1:7">
      <c r="A1105" s="110"/>
      <c r="B1105" s="111"/>
      <c r="C1105" s="112"/>
      <c r="D1105" s="113"/>
      <c r="E1105" s="114"/>
      <c r="F1105" s="54"/>
      <c r="G1105" s="55"/>
    </row>
    <row r="1106" spans="1:7">
      <c r="A1106" s="110"/>
      <c r="B1106" s="111"/>
      <c r="C1106" s="112"/>
      <c r="D1106" s="113"/>
      <c r="E1106" s="114"/>
      <c r="F1106" s="54"/>
      <c r="G1106" s="55"/>
    </row>
    <row r="1107" spans="1:7">
      <c r="A1107" s="110"/>
      <c r="B1107" s="111"/>
      <c r="C1107" s="112"/>
      <c r="D1107" s="113"/>
      <c r="E1107" s="114"/>
      <c r="F1107" s="54"/>
      <c r="G1107" s="55"/>
    </row>
    <row r="1108" spans="1:7">
      <c r="A1108" s="110"/>
      <c r="B1108" s="111"/>
      <c r="C1108" s="112"/>
      <c r="D1108" s="113"/>
      <c r="E1108" s="114"/>
      <c r="F1108" s="54"/>
      <c r="G1108" s="55"/>
    </row>
    <row r="1109" spans="1:7">
      <c r="A1109" s="110"/>
      <c r="B1109" s="111"/>
      <c r="C1109" s="112"/>
      <c r="D1109" s="113"/>
      <c r="E1109" s="114"/>
      <c r="F1109" s="54"/>
      <c r="G1109" s="55"/>
    </row>
    <row r="1110" spans="1:7">
      <c r="A1110" s="110"/>
      <c r="B1110" s="111"/>
      <c r="C1110" s="112"/>
      <c r="D1110" s="113"/>
      <c r="E1110" s="114"/>
      <c r="F1110" s="54"/>
      <c r="G1110" s="55"/>
    </row>
    <row r="1111" spans="1:7">
      <c r="A1111" s="110"/>
      <c r="B1111" s="111"/>
      <c r="C1111" s="112"/>
      <c r="D1111" s="113"/>
      <c r="E1111" s="114"/>
      <c r="F1111" s="54"/>
      <c r="G1111" s="55"/>
    </row>
    <row r="1112" spans="1:7">
      <c r="A1112" s="110"/>
      <c r="B1112" s="111"/>
      <c r="C1112" s="112"/>
      <c r="D1112" s="113"/>
      <c r="E1112" s="114"/>
      <c r="F1112" s="54"/>
      <c r="G1112" s="55"/>
    </row>
    <row r="1113" spans="1:7">
      <c r="A1113" s="110"/>
      <c r="B1113" s="111"/>
      <c r="C1113" s="112"/>
      <c r="D1113" s="113"/>
      <c r="E1113" s="114"/>
      <c r="F1113" s="54"/>
      <c r="G1113" s="55"/>
    </row>
    <row r="1114" spans="1:7">
      <c r="A1114" s="110"/>
      <c r="B1114" s="111"/>
      <c r="C1114" s="112"/>
      <c r="D1114" s="113"/>
      <c r="E1114" s="114"/>
      <c r="F1114" s="54"/>
      <c r="G1114" s="55"/>
    </row>
    <row r="1115" spans="1:7">
      <c r="A1115" s="110"/>
      <c r="B1115" s="111"/>
      <c r="C1115" s="112"/>
      <c r="D1115" s="113"/>
      <c r="E1115" s="114"/>
      <c r="F1115" s="54"/>
      <c r="G1115" s="55"/>
    </row>
    <row r="1116" spans="1:7">
      <c r="A1116" s="110"/>
      <c r="B1116" s="111"/>
      <c r="C1116" s="112"/>
      <c r="D1116" s="113"/>
      <c r="E1116" s="114"/>
      <c r="F1116" s="54"/>
      <c r="G1116" s="55"/>
    </row>
    <row r="1117" spans="1:7">
      <c r="A1117" s="110"/>
      <c r="B1117" s="111"/>
      <c r="C1117" s="112"/>
      <c r="D1117" s="113"/>
      <c r="E1117" s="114"/>
      <c r="F1117" s="54"/>
      <c r="G1117" s="55"/>
    </row>
    <row r="1118" spans="1:7">
      <c r="A1118" s="110"/>
      <c r="B1118" s="111"/>
      <c r="C1118" s="112"/>
      <c r="D1118" s="113"/>
      <c r="E1118" s="114"/>
      <c r="F1118" s="54"/>
      <c r="G1118" s="55"/>
    </row>
    <row r="1119" spans="1:7">
      <c r="A1119" s="110"/>
      <c r="B1119" s="111"/>
      <c r="C1119" s="112"/>
      <c r="D1119" s="113"/>
      <c r="E1119" s="114"/>
      <c r="F1119" s="54"/>
      <c r="G1119" s="55"/>
    </row>
    <row r="1120" spans="1:7">
      <c r="A1120" s="110"/>
      <c r="B1120" s="111"/>
      <c r="C1120" s="112"/>
      <c r="D1120" s="113"/>
      <c r="E1120" s="114"/>
      <c r="F1120" s="54"/>
      <c r="G1120" s="55"/>
    </row>
    <row r="1121" spans="1:7">
      <c r="A1121" s="110"/>
      <c r="B1121" s="111"/>
      <c r="C1121" s="112"/>
      <c r="D1121" s="113"/>
      <c r="E1121" s="114"/>
      <c r="F1121" s="54"/>
      <c r="G1121" s="55"/>
    </row>
    <row r="1122" spans="1:7">
      <c r="A1122" s="110"/>
      <c r="B1122" s="111"/>
      <c r="C1122" s="112"/>
      <c r="D1122" s="113"/>
      <c r="E1122" s="114"/>
      <c r="F1122" s="54"/>
      <c r="G1122" s="55"/>
    </row>
    <row r="1123" spans="1:7">
      <c r="A1123" s="110"/>
      <c r="B1123" s="111"/>
      <c r="C1123" s="112"/>
      <c r="D1123" s="113"/>
      <c r="E1123" s="114"/>
      <c r="F1123" s="54"/>
      <c r="G1123" s="55"/>
    </row>
    <row r="1124" spans="1:7">
      <c r="A1124" s="110"/>
      <c r="B1124" s="111"/>
      <c r="C1124" s="112"/>
      <c r="D1124" s="113"/>
      <c r="E1124" s="114"/>
      <c r="F1124" s="54"/>
      <c r="G1124" s="55"/>
    </row>
    <row r="1125" spans="1:7">
      <c r="A1125" s="110"/>
      <c r="B1125" s="111"/>
      <c r="C1125" s="112"/>
      <c r="D1125" s="113"/>
      <c r="E1125" s="114"/>
      <c r="F1125" s="54"/>
      <c r="G1125" s="55"/>
    </row>
    <row r="1126" spans="1:7">
      <c r="A1126" s="110"/>
      <c r="B1126" s="111"/>
      <c r="C1126" s="112"/>
      <c r="D1126" s="113"/>
      <c r="E1126" s="114"/>
      <c r="F1126" s="54"/>
      <c r="G1126" s="55"/>
    </row>
    <row r="1127" spans="1:7">
      <c r="A1127" s="110"/>
      <c r="B1127" s="111"/>
      <c r="C1127" s="112"/>
      <c r="D1127" s="113"/>
      <c r="E1127" s="114"/>
      <c r="F1127" s="54"/>
      <c r="G1127" s="55"/>
    </row>
    <row r="1128" spans="1:7">
      <c r="A1128" s="110"/>
      <c r="B1128" s="111"/>
      <c r="C1128" s="112"/>
      <c r="D1128" s="113"/>
      <c r="E1128" s="114"/>
      <c r="F1128" s="54"/>
      <c r="G1128" s="55"/>
    </row>
    <row r="1129" spans="1:7">
      <c r="A1129" s="110"/>
      <c r="B1129" s="111"/>
      <c r="C1129" s="112"/>
      <c r="D1129" s="113"/>
      <c r="E1129" s="114"/>
      <c r="F1129" s="54"/>
      <c r="G1129" s="55"/>
    </row>
    <row r="1130" spans="1:7">
      <c r="A1130" s="110"/>
      <c r="B1130" s="111"/>
      <c r="C1130" s="112"/>
      <c r="D1130" s="113"/>
      <c r="E1130" s="114"/>
      <c r="F1130" s="54"/>
      <c r="G1130" s="55"/>
    </row>
    <row r="1131" spans="1:7">
      <c r="A1131" s="110"/>
      <c r="B1131" s="111"/>
      <c r="C1131" s="112"/>
      <c r="D1131" s="113"/>
      <c r="E1131" s="114"/>
      <c r="F1131" s="54"/>
      <c r="G1131" s="55"/>
    </row>
    <row r="1132" spans="1:7">
      <c r="A1132" s="110"/>
      <c r="B1132" s="111"/>
      <c r="C1132" s="112"/>
      <c r="D1132" s="113"/>
      <c r="E1132" s="114"/>
      <c r="F1132" s="54"/>
      <c r="G1132" s="55"/>
    </row>
    <row r="1133" spans="1:7">
      <c r="A1133" s="110"/>
      <c r="B1133" s="111"/>
      <c r="C1133" s="112"/>
      <c r="D1133" s="113"/>
      <c r="E1133" s="114"/>
      <c r="F1133" s="54"/>
      <c r="G1133" s="55"/>
    </row>
    <row r="1134" spans="1:7">
      <c r="A1134" s="110"/>
      <c r="B1134" s="111"/>
      <c r="C1134" s="112"/>
      <c r="D1134" s="113"/>
      <c r="E1134" s="114"/>
      <c r="F1134" s="54"/>
      <c r="G1134" s="55"/>
    </row>
    <row r="1135" spans="1:7">
      <c r="A1135" s="110"/>
      <c r="B1135" s="111"/>
      <c r="C1135" s="112"/>
      <c r="D1135" s="113"/>
      <c r="E1135" s="114"/>
      <c r="F1135" s="54"/>
      <c r="G1135" s="55"/>
    </row>
    <row r="1136" spans="1:7">
      <c r="A1136" s="110"/>
      <c r="B1136" s="111"/>
      <c r="C1136" s="112"/>
      <c r="D1136" s="113"/>
      <c r="E1136" s="114"/>
      <c r="F1136" s="54"/>
      <c r="G1136" s="55"/>
    </row>
    <row r="1137" spans="1:7">
      <c r="A1137" s="110"/>
      <c r="B1137" s="111"/>
      <c r="C1137" s="112"/>
      <c r="D1137" s="113"/>
      <c r="E1137" s="114"/>
      <c r="F1137" s="54"/>
      <c r="G1137" s="55"/>
    </row>
    <row r="1138" spans="1:7">
      <c r="A1138" s="110"/>
      <c r="B1138" s="111"/>
      <c r="C1138" s="112"/>
      <c r="D1138" s="113"/>
      <c r="E1138" s="114"/>
      <c r="F1138" s="54"/>
      <c r="G1138" s="55"/>
    </row>
    <row r="1139" spans="1:7">
      <c r="A1139" s="110"/>
      <c r="B1139" s="111"/>
      <c r="C1139" s="112"/>
      <c r="D1139" s="113"/>
      <c r="E1139" s="114"/>
      <c r="F1139" s="54"/>
      <c r="G1139" s="55"/>
    </row>
    <row r="1140" spans="1:7">
      <c r="A1140" s="110"/>
      <c r="B1140" s="111"/>
      <c r="C1140" s="112"/>
      <c r="D1140" s="113"/>
      <c r="E1140" s="114"/>
      <c r="F1140" s="54"/>
      <c r="G1140" s="55"/>
    </row>
    <row r="1141" spans="1:7">
      <c r="A1141" s="110"/>
      <c r="B1141" s="111"/>
      <c r="C1141" s="112"/>
      <c r="D1141" s="113"/>
      <c r="E1141" s="114"/>
      <c r="F1141" s="54"/>
      <c r="G1141" s="55"/>
    </row>
    <row r="1142" spans="1:7">
      <c r="A1142" s="110"/>
      <c r="B1142" s="111"/>
      <c r="C1142" s="112"/>
      <c r="D1142" s="113"/>
      <c r="E1142" s="114"/>
      <c r="F1142" s="54"/>
      <c r="G1142" s="55"/>
    </row>
    <row r="1143" spans="1:7">
      <c r="A1143" s="110"/>
      <c r="B1143" s="111"/>
      <c r="C1143" s="112"/>
      <c r="D1143" s="113"/>
      <c r="E1143" s="114"/>
      <c r="F1143" s="54"/>
      <c r="G1143" s="55"/>
    </row>
    <row r="1144" spans="1:7">
      <c r="A1144" s="110"/>
      <c r="B1144" s="111"/>
      <c r="C1144" s="112"/>
      <c r="D1144" s="113"/>
      <c r="E1144" s="114"/>
      <c r="F1144" s="54"/>
      <c r="G1144" s="55"/>
    </row>
    <row r="1145" spans="1:7">
      <c r="A1145" s="110"/>
      <c r="B1145" s="111"/>
      <c r="C1145" s="112"/>
      <c r="D1145" s="113"/>
      <c r="E1145" s="114"/>
      <c r="F1145" s="54"/>
      <c r="G1145" s="55"/>
    </row>
    <row r="1146" spans="1:7">
      <c r="A1146" s="110"/>
      <c r="B1146" s="111"/>
      <c r="C1146" s="112"/>
      <c r="D1146" s="113"/>
      <c r="E1146" s="114"/>
      <c r="F1146" s="54"/>
      <c r="G1146" s="55"/>
    </row>
    <row r="1147" spans="1:7">
      <c r="A1147" s="110"/>
      <c r="B1147" s="111"/>
      <c r="C1147" s="112"/>
      <c r="D1147" s="113"/>
      <c r="E1147" s="114"/>
      <c r="F1147" s="54"/>
      <c r="G1147" s="55"/>
    </row>
    <row r="1148" spans="1:7">
      <c r="A1148" s="110"/>
      <c r="B1148" s="111"/>
      <c r="C1148" s="112"/>
      <c r="D1148" s="113"/>
      <c r="E1148" s="114"/>
      <c r="F1148" s="54"/>
      <c r="G1148" s="55"/>
    </row>
    <row r="1149" spans="1:7">
      <c r="A1149" s="110"/>
      <c r="B1149" s="111"/>
      <c r="C1149" s="112"/>
      <c r="D1149" s="113"/>
      <c r="E1149" s="114"/>
      <c r="F1149" s="54"/>
      <c r="G1149" s="55"/>
    </row>
    <row r="1150" spans="1:7">
      <c r="A1150" s="110"/>
      <c r="B1150" s="111"/>
      <c r="C1150" s="112"/>
      <c r="D1150" s="113"/>
      <c r="E1150" s="114"/>
      <c r="F1150" s="54"/>
      <c r="G1150" s="55"/>
    </row>
    <row r="1151" spans="1:7">
      <c r="A1151" s="110"/>
      <c r="B1151" s="111"/>
      <c r="C1151" s="112"/>
      <c r="D1151" s="113"/>
      <c r="E1151" s="114"/>
      <c r="F1151" s="54"/>
      <c r="G1151" s="55"/>
    </row>
    <row r="1152" spans="1:7">
      <c r="A1152" s="110"/>
      <c r="B1152" s="111"/>
      <c r="C1152" s="112"/>
      <c r="D1152" s="113"/>
      <c r="E1152" s="114"/>
      <c r="F1152" s="54"/>
      <c r="G1152" s="55"/>
    </row>
    <row r="1153" spans="1:7">
      <c r="A1153" s="110"/>
      <c r="B1153" s="111"/>
      <c r="C1153" s="112"/>
      <c r="D1153" s="113"/>
      <c r="E1153" s="114"/>
      <c r="F1153" s="54"/>
      <c r="G1153" s="55"/>
    </row>
    <row r="1154" spans="1:7">
      <c r="A1154" s="110"/>
      <c r="B1154" s="111"/>
      <c r="C1154" s="112"/>
      <c r="D1154" s="113"/>
      <c r="E1154" s="114"/>
      <c r="F1154" s="54"/>
      <c r="G1154" s="55"/>
    </row>
    <row r="1155" spans="1:7">
      <c r="A1155" s="110"/>
      <c r="B1155" s="111"/>
      <c r="C1155" s="112"/>
      <c r="D1155" s="113"/>
      <c r="E1155" s="114"/>
      <c r="F1155" s="54"/>
      <c r="G1155" s="55"/>
    </row>
    <row r="1156" spans="1:7">
      <c r="A1156" s="110"/>
      <c r="B1156" s="111"/>
      <c r="C1156" s="112"/>
      <c r="D1156" s="113"/>
      <c r="E1156" s="114"/>
      <c r="F1156" s="54"/>
      <c r="G1156" s="55"/>
    </row>
    <row r="1157" spans="1:7">
      <c r="A1157" s="110"/>
      <c r="B1157" s="111"/>
      <c r="C1157" s="112"/>
      <c r="D1157" s="113"/>
      <c r="E1157" s="114"/>
      <c r="F1157" s="54"/>
      <c r="G1157" s="55"/>
    </row>
    <row r="1158" spans="1:7">
      <c r="A1158" s="110"/>
      <c r="B1158" s="111"/>
      <c r="C1158" s="112"/>
      <c r="D1158" s="113"/>
      <c r="E1158" s="114"/>
      <c r="F1158" s="54"/>
      <c r="G1158" s="55"/>
    </row>
    <row r="1159" spans="1:7">
      <c r="A1159" s="110"/>
      <c r="B1159" s="111"/>
      <c r="C1159" s="112"/>
      <c r="D1159" s="113"/>
      <c r="E1159" s="114"/>
      <c r="F1159" s="54"/>
      <c r="G1159" s="55"/>
    </row>
    <row r="1160" spans="1:7">
      <c r="A1160" s="110"/>
      <c r="B1160" s="111"/>
      <c r="C1160" s="112"/>
      <c r="D1160" s="113"/>
      <c r="E1160" s="114"/>
      <c r="F1160" s="54"/>
      <c r="G1160" s="55"/>
    </row>
    <row r="1161" spans="1:7">
      <c r="A1161" s="110"/>
      <c r="B1161" s="111"/>
      <c r="C1161" s="112"/>
      <c r="D1161" s="113"/>
      <c r="E1161" s="114"/>
      <c r="F1161" s="54"/>
      <c r="G1161" s="55"/>
    </row>
    <row r="1162" spans="1:7">
      <c r="A1162" s="110"/>
      <c r="B1162" s="111"/>
      <c r="C1162" s="112"/>
      <c r="D1162" s="113"/>
      <c r="E1162" s="114"/>
      <c r="F1162" s="54"/>
      <c r="G1162" s="55"/>
    </row>
    <row r="1163" spans="1:7">
      <c r="A1163" s="110"/>
      <c r="B1163" s="111"/>
      <c r="C1163" s="112"/>
      <c r="D1163" s="113"/>
      <c r="E1163" s="114"/>
      <c r="F1163" s="54"/>
      <c r="G1163" s="55"/>
    </row>
    <row r="1164" spans="1:7">
      <c r="A1164" s="110"/>
      <c r="B1164" s="111"/>
      <c r="C1164" s="112"/>
      <c r="D1164" s="113"/>
      <c r="E1164" s="114"/>
      <c r="F1164" s="54"/>
      <c r="G1164" s="55"/>
    </row>
    <row r="1165" spans="1:7">
      <c r="A1165" s="110"/>
      <c r="B1165" s="111"/>
      <c r="C1165" s="112"/>
      <c r="D1165" s="113"/>
      <c r="E1165" s="114"/>
      <c r="F1165" s="54"/>
      <c r="G1165" s="55"/>
    </row>
    <row r="1166" spans="1:7">
      <c r="A1166" s="110"/>
      <c r="B1166" s="111"/>
      <c r="C1166" s="112"/>
      <c r="D1166" s="113"/>
      <c r="E1166" s="114"/>
      <c r="F1166" s="54"/>
      <c r="G1166" s="55"/>
    </row>
    <row r="1167" spans="1:7">
      <c r="A1167" s="110"/>
      <c r="B1167" s="111"/>
      <c r="C1167" s="112"/>
      <c r="D1167" s="113"/>
      <c r="E1167" s="114"/>
      <c r="F1167" s="54"/>
      <c r="G1167" s="55"/>
    </row>
    <row r="1168" spans="1:7">
      <c r="A1168" s="110"/>
      <c r="B1168" s="111"/>
      <c r="C1168" s="112"/>
      <c r="D1168" s="113"/>
      <c r="E1168" s="114"/>
      <c r="F1168" s="54"/>
      <c r="G1168" s="55"/>
    </row>
    <row r="1169" spans="1:7">
      <c r="A1169" s="110"/>
      <c r="B1169" s="111"/>
      <c r="C1169" s="112"/>
      <c r="D1169" s="113"/>
      <c r="E1169" s="114"/>
      <c r="F1169" s="54"/>
      <c r="G1169" s="55"/>
    </row>
    <row r="1170" spans="1:7">
      <c r="A1170" s="110"/>
      <c r="B1170" s="111"/>
      <c r="C1170" s="112"/>
      <c r="D1170" s="113"/>
      <c r="E1170" s="114"/>
      <c r="F1170" s="54"/>
      <c r="G1170" s="55"/>
    </row>
    <row r="1171" spans="1:7">
      <c r="A1171" s="110"/>
      <c r="B1171" s="111"/>
      <c r="C1171" s="112"/>
      <c r="D1171" s="113"/>
      <c r="E1171" s="114"/>
      <c r="F1171" s="54"/>
      <c r="G1171" s="55"/>
    </row>
    <row r="1172" spans="1:7">
      <c r="A1172" s="110"/>
      <c r="B1172" s="111"/>
      <c r="C1172" s="112"/>
      <c r="D1172" s="113"/>
      <c r="E1172" s="114"/>
      <c r="F1172" s="54"/>
      <c r="G1172" s="55"/>
    </row>
    <row r="1173" spans="1:7">
      <c r="A1173" s="110"/>
      <c r="B1173" s="111"/>
      <c r="C1173" s="112"/>
      <c r="D1173" s="113"/>
      <c r="E1173" s="114"/>
      <c r="F1173" s="54"/>
      <c r="G1173" s="55"/>
    </row>
    <row r="1174" spans="1:7">
      <c r="A1174" s="110"/>
      <c r="B1174" s="111"/>
      <c r="C1174" s="112"/>
      <c r="D1174" s="113"/>
      <c r="E1174" s="114"/>
      <c r="F1174" s="54"/>
      <c r="G1174" s="55"/>
    </row>
    <row r="1175" spans="1:7">
      <c r="A1175" s="110"/>
      <c r="B1175" s="111"/>
      <c r="C1175" s="112"/>
      <c r="D1175" s="113"/>
      <c r="E1175" s="114"/>
      <c r="F1175" s="54"/>
      <c r="G1175" s="55"/>
    </row>
    <row r="1176" spans="1:7">
      <c r="A1176" s="110"/>
      <c r="B1176" s="111"/>
      <c r="C1176" s="112"/>
      <c r="D1176" s="113"/>
      <c r="E1176" s="114"/>
      <c r="F1176" s="54"/>
      <c r="G1176" s="55"/>
    </row>
    <row r="1177" spans="1:7">
      <c r="A1177" s="110"/>
      <c r="B1177" s="111"/>
      <c r="C1177" s="112"/>
      <c r="D1177" s="113"/>
      <c r="E1177" s="114"/>
      <c r="F1177" s="54"/>
      <c r="G1177" s="55"/>
    </row>
    <row r="1178" spans="1:7">
      <c r="A1178" s="110"/>
      <c r="B1178" s="111"/>
      <c r="C1178" s="112"/>
      <c r="D1178" s="113"/>
      <c r="E1178" s="114"/>
      <c r="F1178" s="54"/>
      <c r="G1178" s="55"/>
    </row>
    <row r="1179" spans="1:7">
      <c r="A1179" s="110"/>
      <c r="B1179" s="111"/>
      <c r="C1179" s="112"/>
      <c r="D1179" s="113"/>
      <c r="E1179" s="114"/>
      <c r="F1179" s="54"/>
      <c r="G1179" s="55"/>
    </row>
    <row r="1180" spans="1:7">
      <c r="A1180" s="110"/>
      <c r="B1180" s="111"/>
      <c r="C1180" s="112"/>
      <c r="D1180" s="113"/>
      <c r="E1180" s="114"/>
      <c r="F1180" s="54"/>
      <c r="G1180" s="55"/>
    </row>
    <row r="1181" spans="1:7">
      <c r="A1181" s="110"/>
      <c r="B1181" s="111"/>
      <c r="C1181" s="112"/>
      <c r="D1181" s="113"/>
      <c r="E1181" s="114"/>
      <c r="F1181" s="54"/>
      <c r="G1181" s="55"/>
    </row>
    <row r="1182" spans="1:7">
      <c r="A1182" s="110"/>
      <c r="B1182" s="111"/>
      <c r="C1182" s="112"/>
      <c r="D1182" s="113"/>
      <c r="E1182" s="114"/>
      <c r="F1182" s="54"/>
      <c r="G1182" s="55"/>
    </row>
    <row r="1183" spans="1:7">
      <c r="A1183" s="110"/>
      <c r="B1183" s="111"/>
      <c r="C1183" s="112"/>
      <c r="D1183" s="113"/>
      <c r="E1183" s="114"/>
      <c r="F1183" s="54"/>
      <c r="G1183" s="55"/>
    </row>
    <row r="1184" spans="1:7">
      <c r="A1184" s="110"/>
      <c r="B1184" s="111"/>
      <c r="C1184" s="112"/>
      <c r="D1184" s="113"/>
      <c r="E1184" s="114"/>
      <c r="F1184" s="54"/>
      <c r="G1184" s="55"/>
    </row>
    <row r="1185" spans="1:7">
      <c r="A1185" s="110"/>
      <c r="B1185" s="111"/>
      <c r="C1185" s="112"/>
      <c r="D1185" s="113"/>
      <c r="E1185" s="114"/>
      <c r="F1185" s="54"/>
      <c r="G1185" s="55"/>
    </row>
    <row r="1186" spans="1:7">
      <c r="A1186" s="110"/>
      <c r="B1186" s="111"/>
      <c r="C1186" s="112"/>
      <c r="D1186" s="113"/>
      <c r="E1186" s="114"/>
      <c r="F1186" s="54"/>
      <c r="G1186" s="55"/>
    </row>
    <row r="1187" spans="1:7">
      <c r="A1187" s="110"/>
      <c r="B1187" s="111"/>
      <c r="C1187" s="112"/>
      <c r="D1187" s="113"/>
      <c r="E1187" s="114"/>
      <c r="F1187" s="54"/>
      <c r="G1187" s="55"/>
    </row>
    <row r="1188" spans="1:7">
      <c r="A1188" s="110"/>
      <c r="B1188" s="111"/>
      <c r="C1188" s="112"/>
      <c r="D1188" s="113"/>
      <c r="E1188" s="114"/>
      <c r="F1188" s="54"/>
      <c r="G1188" s="55"/>
    </row>
    <row r="1189" spans="1:7">
      <c r="A1189" s="110"/>
      <c r="B1189" s="111"/>
      <c r="C1189" s="112"/>
      <c r="D1189" s="113"/>
      <c r="E1189" s="114"/>
      <c r="F1189" s="54"/>
      <c r="G1189" s="55"/>
    </row>
    <row r="1190" spans="1:7">
      <c r="A1190" s="110"/>
      <c r="B1190" s="111"/>
      <c r="C1190" s="112"/>
      <c r="D1190" s="113"/>
      <c r="E1190" s="114"/>
      <c r="F1190" s="54"/>
      <c r="G1190" s="55"/>
    </row>
    <row r="1191" spans="1:7">
      <c r="A1191" s="110"/>
      <c r="B1191" s="111"/>
      <c r="C1191" s="112"/>
      <c r="D1191" s="113"/>
      <c r="E1191" s="114"/>
      <c r="F1191" s="54"/>
      <c r="G1191" s="55"/>
    </row>
    <row r="1192" spans="1:7">
      <c r="A1192" s="110"/>
      <c r="B1192" s="111"/>
      <c r="C1192" s="112"/>
      <c r="D1192" s="113"/>
      <c r="E1192" s="114"/>
      <c r="F1192" s="54"/>
      <c r="G1192" s="55"/>
    </row>
    <row r="1193" spans="1:7">
      <c r="A1193" s="110"/>
      <c r="B1193" s="111"/>
      <c r="C1193" s="112"/>
      <c r="D1193" s="113"/>
      <c r="E1193" s="114"/>
      <c r="F1193" s="54"/>
      <c r="G1193" s="55"/>
    </row>
    <row r="1194" spans="1:7">
      <c r="A1194" s="110"/>
      <c r="B1194" s="111"/>
      <c r="C1194" s="112"/>
      <c r="D1194" s="113"/>
      <c r="E1194" s="114"/>
      <c r="F1194" s="54"/>
      <c r="G1194" s="55"/>
    </row>
    <row r="1195" spans="1:7">
      <c r="A1195" s="110"/>
      <c r="B1195" s="111"/>
      <c r="C1195" s="112"/>
      <c r="D1195" s="113"/>
      <c r="E1195" s="114"/>
      <c r="F1195" s="54"/>
      <c r="G1195" s="55"/>
    </row>
    <row r="1196" spans="1:7">
      <c r="A1196" s="110"/>
      <c r="B1196" s="111"/>
      <c r="C1196" s="112"/>
      <c r="D1196" s="113"/>
      <c r="E1196" s="114"/>
      <c r="F1196" s="54"/>
      <c r="G1196" s="55"/>
    </row>
    <row r="1197" spans="1:7">
      <c r="A1197" s="110"/>
      <c r="B1197" s="111"/>
      <c r="C1197" s="112"/>
      <c r="D1197" s="113"/>
      <c r="E1197" s="114"/>
      <c r="F1197" s="54"/>
      <c r="G1197" s="55"/>
    </row>
    <row r="1198" spans="1:7">
      <c r="A1198" s="110"/>
      <c r="B1198" s="111"/>
      <c r="C1198" s="112"/>
      <c r="D1198" s="113"/>
      <c r="E1198" s="114"/>
      <c r="F1198" s="54"/>
      <c r="G1198" s="55"/>
    </row>
    <row r="1199" spans="1:7">
      <c r="A1199" s="110"/>
      <c r="B1199" s="111"/>
      <c r="C1199" s="112"/>
      <c r="D1199" s="113"/>
      <c r="E1199" s="114"/>
      <c r="F1199" s="54"/>
      <c r="G1199" s="55"/>
    </row>
    <row r="1200" spans="1:7">
      <c r="A1200" s="110"/>
      <c r="B1200" s="111"/>
      <c r="C1200" s="112"/>
      <c r="D1200" s="113"/>
      <c r="E1200" s="114"/>
      <c r="F1200" s="54"/>
      <c r="G1200" s="55"/>
    </row>
    <row r="1201" spans="1:7">
      <c r="A1201" s="110"/>
      <c r="B1201" s="111"/>
      <c r="C1201" s="112"/>
      <c r="D1201" s="113"/>
      <c r="E1201" s="114"/>
      <c r="F1201" s="54"/>
      <c r="G1201" s="55"/>
    </row>
    <row r="1202" spans="1:7">
      <c r="A1202" s="110"/>
      <c r="B1202" s="111"/>
      <c r="C1202" s="112"/>
      <c r="D1202" s="113"/>
      <c r="E1202" s="114"/>
      <c r="F1202" s="54"/>
      <c r="G1202" s="55"/>
    </row>
    <row r="1203" spans="1:7">
      <c r="A1203" s="110"/>
      <c r="B1203" s="111"/>
      <c r="C1203" s="112"/>
      <c r="D1203" s="113"/>
      <c r="E1203" s="114"/>
      <c r="F1203" s="54"/>
      <c r="G1203" s="55"/>
    </row>
    <row r="1204" spans="1:7">
      <c r="A1204" s="110"/>
      <c r="B1204" s="111"/>
      <c r="C1204" s="112"/>
      <c r="D1204" s="113"/>
      <c r="E1204" s="114"/>
      <c r="F1204" s="54"/>
      <c r="G1204" s="55"/>
    </row>
    <row r="1205" spans="1:7">
      <c r="A1205" s="110"/>
      <c r="B1205" s="111"/>
      <c r="C1205" s="112"/>
      <c r="D1205" s="113"/>
      <c r="E1205" s="114"/>
      <c r="F1205" s="54"/>
      <c r="G1205" s="55"/>
    </row>
    <row r="1206" spans="1:7">
      <c r="A1206" s="110"/>
      <c r="B1206" s="111"/>
      <c r="C1206" s="112"/>
      <c r="D1206" s="113"/>
      <c r="E1206" s="114"/>
      <c r="F1206" s="54"/>
      <c r="G1206" s="55"/>
    </row>
    <row r="1207" spans="1:7">
      <c r="A1207" s="110"/>
      <c r="B1207" s="111"/>
      <c r="C1207" s="112"/>
      <c r="D1207" s="113"/>
      <c r="E1207" s="114"/>
      <c r="F1207" s="54"/>
      <c r="G1207" s="55"/>
    </row>
    <row r="1208" spans="1:7">
      <c r="A1208" s="110"/>
      <c r="B1208" s="111"/>
      <c r="C1208" s="112"/>
      <c r="D1208" s="113"/>
      <c r="E1208" s="114"/>
      <c r="F1208" s="54"/>
      <c r="G1208" s="55"/>
    </row>
    <row r="1209" spans="1:7">
      <c r="A1209" s="110"/>
      <c r="B1209" s="111"/>
      <c r="C1209" s="112"/>
      <c r="D1209" s="113"/>
      <c r="E1209" s="114"/>
      <c r="F1209" s="54"/>
      <c r="G1209" s="55"/>
    </row>
    <row r="1210" spans="1:7">
      <c r="A1210" s="110"/>
      <c r="B1210" s="111"/>
      <c r="C1210" s="112"/>
      <c r="D1210" s="113"/>
      <c r="E1210" s="114"/>
      <c r="F1210" s="54"/>
      <c r="G1210" s="55"/>
    </row>
    <row r="1211" spans="1:7">
      <c r="A1211" s="110"/>
      <c r="B1211" s="111"/>
      <c r="C1211" s="112"/>
      <c r="D1211" s="113"/>
      <c r="E1211" s="114"/>
      <c r="F1211" s="54"/>
      <c r="G1211" s="55"/>
    </row>
    <row r="1212" spans="1:7">
      <c r="A1212" s="110"/>
      <c r="B1212" s="111"/>
      <c r="C1212" s="112"/>
      <c r="D1212" s="113"/>
      <c r="E1212" s="114"/>
      <c r="F1212" s="54"/>
      <c r="G1212" s="55"/>
    </row>
    <row r="1213" spans="1:7">
      <c r="A1213" s="110"/>
      <c r="B1213" s="111"/>
      <c r="C1213" s="112"/>
      <c r="D1213" s="113"/>
      <c r="E1213" s="114"/>
      <c r="F1213" s="54"/>
      <c r="G1213" s="55"/>
    </row>
    <row r="1214" spans="1:7">
      <c r="A1214" s="110"/>
      <c r="B1214" s="111"/>
      <c r="C1214" s="112"/>
      <c r="D1214" s="113"/>
      <c r="E1214" s="114"/>
      <c r="F1214" s="54"/>
      <c r="G1214" s="55"/>
    </row>
    <row r="1215" spans="1:7">
      <c r="A1215" s="110"/>
      <c r="B1215" s="111"/>
      <c r="C1215" s="112"/>
      <c r="D1215" s="113"/>
      <c r="E1215" s="114"/>
      <c r="F1215" s="54"/>
      <c r="G1215" s="55"/>
    </row>
    <row r="1216" spans="1:7">
      <c r="A1216" s="110"/>
      <c r="B1216" s="111"/>
      <c r="C1216" s="112"/>
      <c r="D1216" s="113"/>
      <c r="E1216" s="114"/>
      <c r="F1216" s="54"/>
      <c r="G1216" s="55"/>
    </row>
    <row r="1217" spans="1:7">
      <c r="A1217" s="110"/>
      <c r="B1217" s="111"/>
      <c r="C1217" s="112"/>
      <c r="D1217" s="113"/>
      <c r="E1217" s="114"/>
      <c r="F1217" s="54"/>
      <c r="G1217" s="55"/>
    </row>
    <row r="1218" spans="1:7">
      <c r="A1218" s="110"/>
      <c r="B1218" s="111"/>
      <c r="C1218" s="112"/>
      <c r="D1218" s="113"/>
      <c r="E1218" s="114"/>
      <c r="F1218" s="54"/>
      <c r="G1218" s="55"/>
    </row>
    <row r="1219" spans="1:7">
      <c r="A1219" s="110"/>
      <c r="B1219" s="111"/>
      <c r="C1219" s="112"/>
      <c r="D1219" s="113"/>
      <c r="E1219" s="114"/>
      <c r="F1219" s="54"/>
      <c r="G1219" s="55"/>
    </row>
    <row r="1220" spans="1:7">
      <c r="A1220" s="110"/>
      <c r="B1220" s="111"/>
      <c r="C1220" s="112"/>
      <c r="D1220" s="113"/>
      <c r="E1220" s="114"/>
      <c r="F1220" s="54"/>
      <c r="G1220" s="55"/>
    </row>
    <row r="1221" spans="1:7">
      <c r="A1221" s="110"/>
      <c r="B1221" s="111"/>
      <c r="C1221" s="112"/>
      <c r="D1221" s="113"/>
      <c r="E1221" s="114"/>
      <c r="F1221" s="54"/>
      <c r="G1221" s="55"/>
    </row>
    <row r="1222" spans="1:7">
      <c r="A1222" s="110"/>
      <c r="B1222" s="111"/>
      <c r="C1222" s="112"/>
      <c r="D1222" s="113"/>
      <c r="E1222" s="114"/>
      <c r="F1222" s="54"/>
      <c r="G1222" s="55"/>
    </row>
    <row r="1223" spans="1:7">
      <c r="A1223" s="110"/>
      <c r="B1223" s="111"/>
      <c r="C1223" s="112"/>
      <c r="D1223" s="113"/>
      <c r="E1223" s="114"/>
      <c r="F1223" s="54"/>
      <c r="G1223" s="55"/>
    </row>
    <row r="1224" spans="1:7">
      <c r="A1224" s="110"/>
      <c r="B1224" s="111"/>
      <c r="C1224" s="112"/>
      <c r="D1224" s="113"/>
      <c r="E1224" s="114"/>
      <c r="F1224" s="54"/>
      <c r="G1224" s="55"/>
    </row>
    <row r="1225" spans="1:7">
      <c r="A1225" s="110"/>
      <c r="B1225" s="111"/>
      <c r="C1225" s="112"/>
      <c r="D1225" s="113"/>
      <c r="E1225" s="114"/>
      <c r="F1225" s="54"/>
      <c r="G1225" s="55"/>
    </row>
    <row r="1226" spans="1:7">
      <c r="A1226" s="110"/>
      <c r="B1226" s="111"/>
      <c r="C1226" s="112"/>
      <c r="D1226" s="113"/>
      <c r="E1226" s="114"/>
      <c r="F1226" s="54"/>
      <c r="G1226" s="55"/>
    </row>
    <row r="1227" spans="1:7">
      <c r="A1227" s="110"/>
      <c r="B1227" s="111"/>
      <c r="C1227" s="112"/>
      <c r="D1227" s="113"/>
      <c r="E1227" s="114"/>
      <c r="F1227" s="54"/>
      <c r="G1227" s="55"/>
    </row>
    <row r="1228" spans="1:7">
      <c r="A1228" s="110"/>
      <c r="B1228" s="111"/>
      <c r="C1228" s="112"/>
      <c r="D1228" s="113"/>
      <c r="E1228" s="114"/>
      <c r="F1228" s="54"/>
      <c r="G1228" s="55"/>
    </row>
    <row r="1229" spans="1:7">
      <c r="A1229" s="110"/>
      <c r="B1229" s="111"/>
      <c r="C1229" s="112"/>
      <c r="D1229" s="113"/>
      <c r="E1229" s="114"/>
      <c r="F1229" s="54"/>
      <c r="G1229" s="55"/>
    </row>
    <row r="1230" spans="1:7">
      <c r="A1230" s="110"/>
      <c r="B1230" s="111"/>
      <c r="C1230" s="112"/>
      <c r="D1230" s="113"/>
      <c r="E1230" s="114"/>
      <c r="F1230" s="54"/>
      <c r="G1230" s="55"/>
    </row>
    <row r="1231" spans="1:7">
      <c r="A1231" s="110"/>
      <c r="B1231" s="111"/>
      <c r="C1231" s="112"/>
      <c r="D1231" s="113"/>
      <c r="E1231" s="114"/>
      <c r="F1231" s="54"/>
      <c r="G1231" s="55"/>
    </row>
    <row r="1232" spans="1:7">
      <c r="A1232" s="110"/>
      <c r="B1232" s="111"/>
      <c r="C1232" s="112"/>
      <c r="D1232" s="113"/>
      <c r="E1232" s="114"/>
      <c r="F1232" s="54"/>
      <c r="G1232" s="55"/>
    </row>
    <row r="1233" spans="1:7">
      <c r="A1233" s="110"/>
      <c r="B1233" s="111"/>
      <c r="C1233" s="112"/>
      <c r="D1233" s="113"/>
      <c r="E1233" s="114"/>
      <c r="F1233" s="54"/>
      <c r="G1233" s="55"/>
    </row>
    <row r="1234" spans="1:7">
      <c r="A1234" s="110"/>
      <c r="B1234" s="111"/>
      <c r="C1234" s="112"/>
      <c r="D1234" s="113"/>
      <c r="E1234" s="114"/>
      <c r="F1234" s="54"/>
      <c r="G1234" s="55"/>
    </row>
    <row r="1235" spans="1:7">
      <c r="A1235" s="110"/>
      <c r="B1235" s="111"/>
      <c r="C1235" s="112"/>
      <c r="D1235" s="113"/>
      <c r="E1235" s="114"/>
      <c r="F1235" s="54"/>
      <c r="G1235" s="55"/>
    </row>
    <row r="1236" spans="1:7">
      <c r="A1236" s="110"/>
      <c r="B1236" s="111"/>
      <c r="C1236" s="112"/>
      <c r="D1236" s="113"/>
      <c r="E1236" s="114"/>
      <c r="F1236" s="54"/>
      <c r="G1236" s="55"/>
    </row>
    <row r="1237" spans="1:7">
      <c r="A1237" s="110"/>
      <c r="B1237" s="111"/>
      <c r="C1237" s="112"/>
      <c r="D1237" s="113"/>
      <c r="E1237" s="114"/>
      <c r="F1237" s="54"/>
      <c r="G1237" s="55"/>
    </row>
    <row r="1238" spans="1:7">
      <c r="A1238" s="110"/>
      <c r="B1238" s="111"/>
      <c r="C1238" s="112"/>
      <c r="D1238" s="113"/>
      <c r="E1238" s="114"/>
      <c r="F1238" s="54"/>
      <c r="G1238" s="55"/>
    </row>
    <row r="1239" spans="1:7">
      <c r="A1239" s="110"/>
      <c r="B1239" s="111"/>
      <c r="C1239" s="112"/>
      <c r="D1239" s="113"/>
      <c r="E1239" s="114"/>
      <c r="F1239" s="54"/>
      <c r="G1239" s="55"/>
    </row>
    <row r="1240" spans="1:7">
      <c r="A1240" s="110"/>
      <c r="B1240" s="111"/>
      <c r="C1240" s="112"/>
      <c r="D1240" s="113"/>
      <c r="E1240" s="114"/>
      <c r="F1240" s="54"/>
      <c r="G1240" s="55"/>
    </row>
    <row r="1241" spans="1:7">
      <c r="A1241" s="110"/>
      <c r="B1241" s="111"/>
      <c r="C1241" s="112"/>
      <c r="D1241" s="113"/>
      <c r="E1241" s="114"/>
      <c r="F1241" s="54"/>
      <c r="G1241" s="55"/>
    </row>
    <row r="1242" spans="1:7">
      <c r="A1242" s="110"/>
      <c r="B1242" s="111"/>
      <c r="C1242" s="112"/>
      <c r="D1242" s="113"/>
      <c r="E1242" s="114"/>
      <c r="F1242" s="54"/>
      <c r="G1242" s="55"/>
    </row>
    <row r="1243" spans="1:7">
      <c r="A1243" s="110"/>
      <c r="B1243" s="111"/>
      <c r="C1243" s="112"/>
      <c r="D1243" s="113"/>
      <c r="E1243" s="114"/>
      <c r="F1243" s="54"/>
      <c r="G1243" s="55"/>
    </row>
    <row r="1244" spans="1:7">
      <c r="A1244" s="110"/>
      <c r="B1244" s="111"/>
      <c r="C1244" s="112"/>
      <c r="D1244" s="113"/>
      <c r="E1244" s="114"/>
      <c r="F1244" s="54"/>
      <c r="G1244" s="55"/>
    </row>
    <row r="1245" spans="1:7">
      <c r="A1245" s="110"/>
      <c r="B1245" s="111"/>
      <c r="C1245" s="112"/>
      <c r="D1245" s="113"/>
      <c r="E1245" s="114"/>
      <c r="F1245" s="54"/>
      <c r="G1245" s="55"/>
    </row>
    <row r="1246" spans="1:7">
      <c r="A1246" s="110"/>
      <c r="B1246" s="111"/>
      <c r="C1246" s="112"/>
      <c r="D1246" s="113"/>
      <c r="E1246" s="114"/>
      <c r="F1246" s="54"/>
      <c r="G1246" s="55"/>
    </row>
    <row r="1247" spans="1:7">
      <c r="A1247" s="110"/>
      <c r="B1247" s="111"/>
      <c r="C1247" s="112"/>
      <c r="D1247" s="113"/>
      <c r="E1247" s="114"/>
      <c r="F1247" s="54"/>
      <c r="G1247" s="55"/>
    </row>
    <row r="1248" spans="1:7">
      <c r="A1248" s="110"/>
      <c r="B1248" s="111"/>
      <c r="C1248" s="112"/>
      <c r="D1248" s="113"/>
      <c r="E1248" s="114"/>
      <c r="F1248" s="54"/>
      <c r="G1248" s="55"/>
    </row>
    <row r="1249" spans="1:7">
      <c r="A1249" s="110"/>
      <c r="B1249" s="111"/>
      <c r="C1249" s="112"/>
      <c r="D1249" s="113"/>
      <c r="E1249" s="114"/>
      <c r="F1249" s="54"/>
      <c r="G1249" s="55"/>
    </row>
    <row r="1250" spans="1:7">
      <c r="A1250" s="110"/>
      <c r="B1250" s="111"/>
      <c r="C1250" s="112"/>
      <c r="D1250" s="113"/>
      <c r="E1250" s="114"/>
      <c r="F1250" s="54"/>
      <c r="G1250" s="55"/>
    </row>
    <row r="1251" spans="1:7">
      <c r="A1251" s="110"/>
      <c r="B1251" s="111"/>
      <c r="C1251" s="112"/>
      <c r="D1251" s="113"/>
      <c r="E1251" s="114"/>
      <c r="F1251" s="54"/>
      <c r="G1251" s="55"/>
    </row>
    <row r="1252" spans="1:7">
      <c r="A1252" s="110"/>
      <c r="B1252" s="111"/>
      <c r="C1252" s="112"/>
      <c r="D1252" s="113"/>
      <c r="E1252" s="114"/>
      <c r="F1252" s="54"/>
      <c r="G1252" s="55"/>
    </row>
    <row r="1253" spans="1:7">
      <c r="A1253" s="110"/>
      <c r="B1253" s="111"/>
      <c r="C1253" s="112"/>
      <c r="D1253" s="113"/>
      <c r="E1253" s="114"/>
      <c r="F1253" s="54"/>
      <c r="G1253" s="55"/>
    </row>
    <row r="1254" spans="1:7">
      <c r="A1254" s="110"/>
      <c r="B1254" s="111"/>
      <c r="C1254" s="112"/>
      <c r="D1254" s="113"/>
      <c r="E1254" s="114"/>
      <c r="F1254" s="54"/>
      <c r="G1254" s="55"/>
    </row>
    <row r="1255" spans="1:7">
      <c r="A1255" s="110"/>
      <c r="B1255" s="111"/>
      <c r="C1255" s="112"/>
      <c r="D1255" s="113"/>
      <c r="E1255" s="114"/>
      <c r="F1255" s="54"/>
      <c r="G1255" s="55"/>
    </row>
    <row r="1256" spans="1:7">
      <c r="A1256" s="110"/>
      <c r="B1256" s="111"/>
      <c r="C1256" s="112"/>
      <c r="D1256" s="113"/>
      <c r="E1256" s="114"/>
      <c r="F1256" s="54"/>
      <c r="G1256" s="55"/>
    </row>
    <row r="1257" spans="1:7">
      <c r="A1257" s="110"/>
      <c r="B1257" s="111"/>
      <c r="C1257" s="112"/>
      <c r="D1257" s="113"/>
      <c r="E1257" s="114"/>
      <c r="F1257" s="54"/>
      <c r="G1257" s="55"/>
    </row>
    <row r="1258" spans="1:7">
      <c r="A1258" s="110"/>
      <c r="B1258" s="111"/>
      <c r="C1258" s="112"/>
      <c r="D1258" s="113"/>
      <c r="E1258" s="114"/>
      <c r="F1258" s="54"/>
      <c r="G1258" s="55"/>
    </row>
    <row r="1259" spans="1:7">
      <c r="A1259" s="110"/>
      <c r="B1259" s="111"/>
      <c r="C1259" s="112"/>
      <c r="D1259" s="113"/>
      <c r="E1259" s="114"/>
      <c r="F1259" s="54"/>
      <c r="G1259" s="55"/>
    </row>
    <row r="1260" spans="1:7">
      <c r="A1260" s="110"/>
      <c r="B1260" s="111"/>
      <c r="C1260" s="112"/>
      <c r="D1260" s="113"/>
      <c r="E1260" s="114"/>
      <c r="F1260" s="54"/>
      <c r="G1260" s="55"/>
    </row>
    <row r="1261" spans="1:7">
      <c r="A1261" s="110"/>
      <c r="B1261" s="111"/>
      <c r="C1261" s="112"/>
      <c r="D1261" s="113"/>
      <c r="E1261" s="114"/>
      <c r="F1261" s="54"/>
      <c r="G1261" s="55"/>
    </row>
    <row r="1262" spans="1:7">
      <c r="A1262" s="110"/>
      <c r="B1262" s="111"/>
      <c r="C1262" s="112"/>
      <c r="D1262" s="113"/>
      <c r="E1262" s="114"/>
      <c r="F1262" s="54"/>
      <c r="G1262" s="55"/>
    </row>
    <row r="1263" spans="1:7">
      <c r="A1263" s="110"/>
      <c r="B1263" s="111"/>
      <c r="C1263" s="112"/>
      <c r="D1263" s="113"/>
      <c r="E1263" s="114"/>
      <c r="F1263" s="54"/>
      <c r="G1263" s="55"/>
    </row>
    <row r="1264" spans="1:7">
      <c r="A1264" s="110"/>
      <c r="B1264" s="111"/>
      <c r="C1264" s="112"/>
      <c r="D1264" s="113"/>
      <c r="E1264" s="114"/>
      <c r="F1264" s="54"/>
      <c r="G1264" s="55"/>
    </row>
    <row r="1265" spans="1:7">
      <c r="A1265" s="110"/>
      <c r="B1265" s="111"/>
      <c r="C1265" s="112"/>
      <c r="D1265" s="113"/>
      <c r="E1265" s="114"/>
      <c r="F1265" s="54"/>
      <c r="G1265" s="55"/>
    </row>
    <row r="1266" spans="1:7">
      <c r="A1266" s="110"/>
      <c r="B1266" s="111"/>
      <c r="C1266" s="112"/>
      <c r="D1266" s="113"/>
      <c r="E1266" s="114"/>
      <c r="F1266" s="54"/>
      <c r="G1266" s="55"/>
    </row>
    <row r="1267" spans="1:7">
      <c r="A1267" s="110"/>
      <c r="B1267" s="111"/>
      <c r="C1267" s="112"/>
      <c r="D1267" s="113"/>
      <c r="E1267" s="114"/>
      <c r="F1267" s="54"/>
      <c r="G1267" s="55"/>
    </row>
    <row r="1268" spans="1:7">
      <c r="A1268" s="110"/>
      <c r="B1268" s="111"/>
      <c r="C1268" s="112"/>
      <c r="D1268" s="113"/>
      <c r="E1268" s="114"/>
      <c r="F1268" s="54"/>
      <c r="G1268" s="55"/>
    </row>
    <row r="1269" spans="1:7">
      <c r="A1269" s="110"/>
      <c r="B1269" s="111"/>
      <c r="C1269" s="112"/>
      <c r="D1269" s="113"/>
      <c r="E1269" s="114"/>
      <c r="F1269" s="54"/>
      <c r="G1269" s="55"/>
    </row>
    <row r="1270" spans="1:7">
      <c r="A1270" s="110"/>
      <c r="B1270" s="111"/>
      <c r="C1270" s="112"/>
      <c r="D1270" s="113"/>
      <c r="E1270" s="114"/>
      <c r="F1270" s="54"/>
      <c r="G1270" s="55"/>
    </row>
    <row r="1271" spans="1:7">
      <c r="A1271" s="110"/>
      <c r="B1271" s="111"/>
      <c r="C1271" s="112"/>
      <c r="D1271" s="113"/>
      <c r="E1271" s="114"/>
      <c r="F1271" s="54"/>
      <c r="G1271" s="55"/>
    </row>
    <row r="1272" spans="1:7">
      <c r="A1272" s="110"/>
      <c r="B1272" s="111"/>
      <c r="C1272" s="112"/>
      <c r="D1272" s="113"/>
      <c r="E1272" s="114"/>
      <c r="F1272" s="54"/>
      <c r="G1272" s="55"/>
    </row>
    <row r="1273" spans="1:7">
      <c r="A1273" s="110"/>
      <c r="B1273" s="111"/>
      <c r="C1273" s="112"/>
      <c r="D1273" s="113"/>
      <c r="E1273" s="114"/>
      <c r="F1273" s="54"/>
      <c r="G1273" s="55"/>
    </row>
    <row r="1274" spans="1:7">
      <c r="A1274" s="110"/>
      <c r="B1274" s="111"/>
      <c r="C1274" s="112"/>
      <c r="D1274" s="113"/>
      <c r="E1274" s="114"/>
      <c r="F1274" s="54"/>
      <c r="G1274" s="55"/>
    </row>
    <row r="1275" spans="1:7">
      <c r="A1275" s="110"/>
      <c r="B1275" s="111"/>
      <c r="C1275" s="112"/>
      <c r="D1275" s="113"/>
      <c r="E1275" s="114"/>
      <c r="F1275" s="54"/>
      <c r="G1275" s="55"/>
    </row>
    <row r="1276" spans="1:7">
      <c r="A1276" s="110"/>
      <c r="B1276" s="111"/>
      <c r="C1276" s="112"/>
      <c r="D1276" s="113"/>
      <c r="E1276" s="114"/>
      <c r="F1276" s="54"/>
      <c r="G1276" s="55"/>
    </row>
    <row r="1277" spans="1:7">
      <c r="A1277" s="110"/>
      <c r="B1277" s="111"/>
      <c r="C1277" s="112"/>
      <c r="D1277" s="113"/>
      <c r="E1277" s="114"/>
      <c r="F1277" s="54"/>
      <c r="G1277" s="55"/>
    </row>
    <row r="1278" spans="1:7">
      <c r="A1278" s="110"/>
      <c r="B1278" s="111"/>
      <c r="C1278" s="112"/>
      <c r="D1278" s="113"/>
      <c r="E1278" s="114"/>
      <c r="F1278" s="54"/>
      <c r="G1278" s="55"/>
    </row>
    <row r="1279" spans="1:7">
      <c r="A1279" s="110"/>
      <c r="B1279" s="111"/>
      <c r="C1279" s="112"/>
      <c r="D1279" s="113"/>
      <c r="E1279" s="114"/>
      <c r="F1279" s="54"/>
      <c r="G1279" s="55"/>
    </row>
    <row r="1280" spans="1:7">
      <c r="A1280" s="110"/>
      <c r="B1280" s="111"/>
      <c r="C1280" s="112"/>
      <c r="D1280" s="113"/>
      <c r="E1280" s="114"/>
      <c r="F1280" s="54"/>
      <c r="G1280" s="55"/>
    </row>
    <row r="1281" spans="1:7">
      <c r="A1281" s="110"/>
      <c r="B1281" s="111"/>
      <c r="C1281" s="112"/>
      <c r="D1281" s="113"/>
      <c r="E1281" s="114"/>
      <c r="F1281" s="54"/>
      <c r="G1281" s="55"/>
    </row>
    <row r="1282" spans="1:7">
      <c r="A1282" s="110"/>
      <c r="B1282" s="111"/>
      <c r="C1282" s="112"/>
      <c r="D1282" s="113"/>
      <c r="E1282" s="114"/>
      <c r="F1282" s="54"/>
      <c r="G1282" s="55"/>
    </row>
    <row r="1283" spans="1:7">
      <c r="A1283" s="110"/>
      <c r="B1283" s="111"/>
      <c r="C1283" s="112"/>
      <c r="D1283" s="113"/>
      <c r="E1283" s="114"/>
      <c r="F1283" s="54"/>
      <c r="G1283" s="55"/>
    </row>
    <row r="1284" spans="1:7">
      <c r="A1284" s="110"/>
      <c r="B1284" s="111"/>
      <c r="C1284" s="112"/>
      <c r="D1284" s="113"/>
      <c r="E1284" s="114"/>
      <c r="F1284" s="54"/>
      <c r="G1284" s="55"/>
    </row>
    <row r="1285" spans="1:7">
      <c r="A1285" s="110"/>
      <c r="B1285" s="111"/>
      <c r="C1285" s="112"/>
      <c r="D1285" s="113"/>
      <c r="E1285" s="114"/>
      <c r="F1285" s="54"/>
      <c r="G1285" s="55"/>
    </row>
    <row r="1286" spans="1:7">
      <c r="A1286" s="110"/>
      <c r="B1286" s="111"/>
      <c r="C1286" s="112"/>
      <c r="D1286" s="113"/>
      <c r="E1286" s="114"/>
      <c r="F1286" s="54"/>
      <c r="G1286" s="55"/>
    </row>
    <row r="1287" spans="1:7">
      <c r="A1287" s="110"/>
      <c r="B1287" s="111"/>
      <c r="C1287" s="112"/>
      <c r="D1287" s="113"/>
      <c r="E1287" s="114"/>
      <c r="F1287" s="54"/>
      <c r="G1287" s="55"/>
    </row>
    <row r="1288" spans="1:7">
      <c r="A1288" s="110"/>
      <c r="B1288" s="111"/>
      <c r="C1288" s="112"/>
      <c r="D1288" s="113"/>
      <c r="E1288" s="114"/>
      <c r="F1288" s="54"/>
      <c r="G1288" s="55"/>
    </row>
    <row r="1289" spans="1:7">
      <c r="A1289" s="110"/>
      <c r="B1289" s="111"/>
      <c r="C1289" s="112"/>
      <c r="D1289" s="113"/>
      <c r="E1289" s="114"/>
      <c r="F1289" s="54"/>
      <c r="G1289" s="55"/>
    </row>
    <row r="1290" spans="1:7">
      <c r="A1290" s="110"/>
      <c r="B1290" s="111"/>
      <c r="C1290" s="112"/>
      <c r="D1290" s="113"/>
      <c r="E1290" s="114"/>
      <c r="F1290" s="54"/>
      <c r="G1290" s="55"/>
    </row>
    <row r="1291" spans="1:7">
      <c r="A1291" s="110"/>
      <c r="B1291" s="111"/>
      <c r="C1291" s="112"/>
      <c r="D1291" s="113"/>
      <c r="E1291" s="114"/>
      <c r="F1291" s="54"/>
      <c r="G1291" s="55"/>
    </row>
    <row r="1292" spans="1:7">
      <c r="A1292" s="110"/>
      <c r="B1292" s="111"/>
      <c r="C1292" s="112"/>
      <c r="D1292" s="113"/>
      <c r="E1292" s="114"/>
      <c r="F1292" s="54"/>
      <c r="G1292" s="55"/>
    </row>
    <row r="1293" spans="1:7">
      <c r="A1293" s="110"/>
      <c r="B1293" s="111"/>
      <c r="C1293" s="112"/>
      <c r="D1293" s="113"/>
      <c r="E1293" s="114"/>
      <c r="F1293" s="54"/>
      <c r="G1293" s="55"/>
    </row>
    <row r="1294" spans="1:7">
      <c r="A1294" s="110"/>
      <c r="B1294" s="111"/>
      <c r="C1294" s="112"/>
      <c r="D1294" s="113"/>
      <c r="E1294" s="114"/>
      <c r="F1294" s="54"/>
      <c r="G1294" s="55"/>
    </row>
    <row r="1295" spans="1:7">
      <c r="A1295" s="110"/>
      <c r="B1295" s="111"/>
      <c r="C1295" s="112"/>
      <c r="D1295" s="113"/>
      <c r="E1295" s="114"/>
      <c r="F1295" s="54"/>
      <c r="G1295" s="55"/>
    </row>
    <row r="1296" spans="1:7">
      <c r="A1296" s="110"/>
      <c r="B1296" s="111"/>
      <c r="C1296" s="112"/>
      <c r="D1296" s="113"/>
      <c r="E1296" s="114"/>
      <c r="F1296" s="54"/>
      <c r="G1296" s="55"/>
    </row>
    <row r="1297" spans="1:7">
      <c r="A1297" s="110"/>
      <c r="B1297" s="111"/>
      <c r="C1297" s="112"/>
      <c r="D1297" s="113"/>
      <c r="E1297" s="114"/>
      <c r="F1297" s="54"/>
      <c r="G1297" s="55"/>
    </row>
    <row r="1298" spans="1:7">
      <c r="A1298" s="110"/>
      <c r="B1298" s="111"/>
      <c r="C1298" s="112"/>
      <c r="D1298" s="113"/>
      <c r="E1298" s="114"/>
      <c r="F1298" s="54"/>
      <c r="G1298" s="55"/>
    </row>
    <row r="1299" spans="1:7">
      <c r="A1299" s="110"/>
      <c r="B1299" s="111"/>
      <c r="C1299" s="112"/>
      <c r="D1299" s="113"/>
      <c r="E1299" s="114"/>
      <c r="F1299" s="54"/>
      <c r="G1299" s="55"/>
    </row>
    <row r="1300" spans="1:7">
      <c r="A1300" s="110"/>
      <c r="B1300" s="111"/>
      <c r="C1300" s="112"/>
      <c r="D1300" s="113"/>
      <c r="E1300" s="114"/>
      <c r="F1300" s="54"/>
      <c r="G1300" s="55"/>
    </row>
    <row r="1301" spans="1:7">
      <c r="A1301" s="110"/>
      <c r="B1301" s="111"/>
      <c r="C1301" s="112"/>
      <c r="D1301" s="113"/>
      <c r="E1301" s="114"/>
      <c r="F1301" s="54"/>
      <c r="G1301" s="55"/>
    </row>
    <row r="1302" spans="1:7">
      <c r="A1302" s="110"/>
      <c r="B1302" s="111"/>
      <c r="C1302" s="112"/>
      <c r="D1302" s="113"/>
      <c r="E1302" s="114"/>
      <c r="F1302" s="54"/>
      <c r="G1302" s="55"/>
    </row>
    <row r="1303" spans="1:7">
      <c r="A1303" s="110"/>
      <c r="B1303" s="111"/>
      <c r="C1303" s="112"/>
      <c r="D1303" s="113"/>
      <c r="E1303" s="114"/>
      <c r="F1303" s="54"/>
      <c r="G1303" s="55"/>
    </row>
    <row r="1304" spans="1:7">
      <c r="A1304" s="110"/>
      <c r="B1304" s="111"/>
      <c r="C1304" s="112"/>
      <c r="D1304" s="113"/>
      <c r="E1304" s="114"/>
      <c r="F1304" s="54"/>
      <c r="G1304" s="55"/>
    </row>
    <row r="1305" spans="1:7">
      <c r="A1305" s="110"/>
      <c r="B1305" s="111"/>
      <c r="C1305" s="112"/>
      <c r="D1305" s="113"/>
      <c r="E1305" s="114"/>
      <c r="F1305" s="54"/>
      <c r="G1305" s="55"/>
    </row>
    <row r="1306" spans="1:7">
      <c r="A1306" s="110"/>
      <c r="B1306" s="111"/>
      <c r="C1306" s="112"/>
      <c r="D1306" s="113"/>
      <c r="E1306" s="114"/>
      <c r="F1306" s="54"/>
      <c r="G1306" s="55"/>
    </row>
    <row r="1307" spans="1:7">
      <c r="A1307" s="110"/>
      <c r="B1307" s="111"/>
      <c r="C1307" s="112"/>
      <c r="D1307" s="113"/>
      <c r="E1307" s="114"/>
      <c r="F1307" s="54"/>
      <c r="G1307" s="55"/>
    </row>
    <row r="1308" spans="1:7">
      <c r="A1308" s="110"/>
      <c r="B1308" s="111"/>
      <c r="C1308" s="112"/>
      <c r="D1308" s="113"/>
      <c r="E1308" s="114"/>
      <c r="F1308" s="54"/>
      <c r="G1308" s="55"/>
    </row>
    <row r="1309" spans="1:7">
      <c r="A1309" s="110"/>
      <c r="B1309" s="111"/>
      <c r="C1309" s="112"/>
      <c r="D1309" s="113"/>
      <c r="E1309" s="114"/>
      <c r="F1309" s="54"/>
      <c r="G1309" s="55"/>
    </row>
    <row r="1310" spans="1:7">
      <c r="A1310" s="110"/>
      <c r="B1310" s="111"/>
      <c r="C1310" s="112"/>
      <c r="D1310" s="113"/>
      <c r="E1310" s="114"/>
      <c r="F1310" s="54"/>
      <c r="G1310" s="55"/>
    </row>
    <row r="1311" spans="1:7">
      <c r="A1311" s="110"/>
      <c r="B1311" s="111"/>
      <c r="C1311" s="112"/>
      <c r="D1311" s="113"/>
      <c r="E1311" s="114"/>
      <c r="F1311" s="54"/>
      <c r="G1311" s="55"/>
    </row>
    <row r="1312" spans="1:7">
      <c r="A1312" s="110"/>
      <c r="B1312" s="111"/>
      <c r="C1312" s="112"/>
      <c r="D1312" s="113"/>
      <c r="E1312" s="114"/>
      <c r="F1312" s="54"/>
      <c r="G1312" s="55"/>
    </row>
    <row r="1313" spans="1:7">
      <c r="A1313" s="110"/>
      <c r="B1313" s="111"/>
      <c r="C1313" s="112"/>
      <c r="D1313" s="113"/>
      <c r="E1313" s="114"/>
      <c r="F1313" s="54"/>
      <c r="G1313" s="55"/>
    </row>
    <row r="1314" spans="1:7">
      <c r="A1314" s="110"/>
      <c r="B1314" s="111"/>
      <c r="C1314" s="112"/>
      <c r="D1314" s="113"/>
      <c r="E1314" s="114"/>
      <c r="F1314" s="54"/>
      <c r="G1314" s="55"/>
    </row>
    <row r="1315" spans="1:7">
      <c r="A1315" s="110"/>
      <c r="B1315" s="111"/>
      <c r="C1315" s="112"/>
      <c r="D1315" s="113"/>
      <c r="E1315" s="114"/>
      <c r="F1315" s="54"/>
      <c r="G1315" s="55"/>
    </row>
    <row r="1316" spans="1:7">
      <c r="A1316" s="110"/>
      <c r="B1316" s="111"/>
      <c r="C1316" s="112"/>
      <c r="D1316" s="113"/>
      <c r="E1316" s="114"/>
      <c r="F1316" s="54"/>
      <c r="G1316" s="55"/>
    </row>
    <row r="1317" spans="1:7">
      <c r="A1317" s="110"/>
      <c r="B1317" s="111"/>
      <c r="C1317" s="112"/>
      <c r="D1317" s="113"/>
      <c r="E1317" s="114"/>
      <c r="F1317" s="54"/>
      <c r="G1317" s="55"/>
    </row>
    <row r="1318" spans="1:7">
      <c r="A1318" s="110"/>
      <c r="B1318" s="111"/>
      <c r="C1318" s="112"/>
      <c r="D1318" s="113"/>
      <c r="E1318" s="114"/>
      <c r="F1318" s="54"/>
      <c r="G1318" s="55"/>
    </row>
    <row r="1319" spans="1:7">
      <c r="A1319" s="110"/>
      <c r="B1319" s="111"/>
      <c r="C1319" s="112"/>
      <c r="D1319" s="113"/>
      <c r="E1319" s="114"/>
      <c r="F1319" s="54"/>
      <c r="G1319" s="55"/>
    </row>
    <row r="1320" spans="1:7">
      <c r="A1320" s="110"/>
      <c r="B1320" s="111"/>
      <c r="C1320" s="112"/>
      <c r="D1320" s="113"/>
      <c r="E1320" s="114"/>
      <c r="F1320" s="54"/>
      <c r="G1320" s="55"/>
    </row>
    <row r="1321" spans="1:7">
      <c r="A1321" s="110"/>
      <c r="B1321" s="111"/>
      <c r="C1321" s="112"/>
      <c r="D1321" s="113"/>
      <c r="E1321" s="114"/>
      <c r="F1321" s="54"/>
      <c r="G1321" s="55"/>
    </row>
    <row r="1322" spans="1:7">
      <c r="A1322" s="110"/>
      <c r="B1322" s="111"/>
      <c r="C1322" s="112"/>
      <c r="D1322" s="113"/>
      <c r="E1322" s="114"/>
      <c r="F1322" s="54"/>
      <c r="G1322" s="55"/>
    </row>
    <row r="1323" spans="1:7">
      <c r="A1323" s="110"/>
      <c r="B1323" s="111"/>
      <c r="C1323" s="112"/>
      <c r="D1323" s="113"/>
      <c r="E1323" s="114"/>
      <c r="F1323" s="54"/>
      <c r="G1323" s="55"/>
    </row>
    <row r="1324" spans="1:7">
      <c r="A1324" s="110"/>
      <c r="B1324" s="111"/>
      <c r="C1324" s="112"/>
      <c r="D1324" s="113"/>
      <c r="E1324" s="114"/>
      <c r="F1324" s="54"/>
      <c r="G1324" s="55"/>
    </row>
    <row r="1325" spans="1:7">
      <c r="A1325" s="110"/>
      <c r="B1325" s="111"/>
      <c r="C1325" s="112"/>
      <c r="D1325" s="113"/>
      <c r="E1325" s="114"/>
      <c r="F1325" s="54"/>
      <c r="G1325" s="55"/>
    </row>
    <row r="1326" spans="1:7">
      <c r="A1326" s="110"/>
      <c r="B1326" s="111"/>
      <c r="C1326" s="112"/>
      <c r="D1326" s="113"/>
      <c r="E1326" s="114"/>
      <c r="F1326" s="54"/>
      <c r="G1326" s="55"/>
    </row>
    <row r="1327" spans="1:7">
      <c r="A1327" s="110"/>
      <c r="B1327" s="111"/>
      <c r="C1327" s="112"/>
      <c r="D1327" s="113"/>
      <c r="E1327" s="114"/>
      <c r="F1327" s="54"/>
      <c r="G1327" s="55"/>
    </row>
    <row r="1328" spans="1:7">
      <c r="A1328" s="110"/>
      <c r="B1328" s="111"/>
      <c r="C1328" s="112"/>
      <c r="D1328" s="113"/>
      <c r="E1328" s="114"/>
      <c r="F1328" s="54"/>
      <c r="G1328" s="55"/>
    </row>
    <row r="1329" spans="1:7">
      <c r="A1329" s="110"/>
      <c r="B1329" s="111"/>
      <c r="C1329" s="112"/>
      <c r="D1329" s="113"/>
      <c r="E1329" s="114"/>
      <c r="F1329" s="54"/>
      <c r="G1329" s="55"/>
    </row>
    <row r="1330" spans="1:7">
      <c r="A1330" s="110"/>
      <c r="B1330" s="111"/>
      <c r="C1330" s="112"/>
      <c r="D1330" s="113"/>
      <c r="E1330" s="114"/>
      <c r="F1330" s="54"/>
      <c r="G1330" s="55"/>
    </row>
    <row r="1331" spans="1:7">
      <c r="A1331" s="110"/>
      <c r="B1331" s="111"/>
      <c r="C1331" s="112"/>
      <c r="D1331" s="113"/>
      <c r="E1331" s="114"/>
      <c r="F1331" s="54"/>
      <c r="G1331" s="55"/>
    </row>
    <row r="1332" spans="1:7">
      <c r="A1332" s="110"/>
      <c r="B1332" s="111"/>
      <c r="C1332" s="112"/>
      <c r="D1332" s="113"/>
      <c r="E1332" s="114"/>
      <c r="F1332" s="54"/>
      <c r="G1332" s="55"/>
    </row>
    <row r="1333" spans="1:7">
      <c r="A1333" s="110"/>
      <c r="B1333" s="111"/>
      <c r="C1333" s="112"/>
      <c r="D1333" s="113"/>
      <c r="E1333" s="114"/>
      <c r="F1333" s="54"/>
      <c r="G1333" s="55"/>
    </row>
    <row r="1334" spans="1:7">
      <c r="A1334" s="110"/>
      <c r="B1334" s="111"/>
      <c r="C1334" s="112"/>
      <c r="D1334" s="113"/>
      <c r="E1334" s="114"/>
      <c r="F1334" s="54"/>
      <c r="G1334" s="55"/>
    </row>
    <row r="1335" spans="1:7">
      <c r="A1335" s="110"/>
      <c r="B1335" s="111"/>
      <c r="C1335" s="112"/>
      <c r="D1335" s="113"/>
      <c r="E1335" s="114"/>
      <c r="F1335" s="54"/>
      <c r="G1335" s="55"/>
    </row>
    <row r="1336" spans="1:7">
      <c r="A1336" s="110"/>
      <c r="B1336" s="111"/>
      <c r="C1336" s="112"/>
      <c r="D1336" s="113"/>
      <c r="E1336" s="114"/>
      <c r="F1336" s="54"/>
      <c r="G1336" s="55"/>
    </row>
    <row r="1337" spans="1:7">
      <c r="A1337" s="110"/>
      <c r="B1337" s="111"/>
      <c r="C1337" s="112"/>
      <c r="D1337" s="113"/>
      <c r="E1337" s="114"/>
      <c r="F1337" s="54"/>
      <c r="G1337" s="55"/>
    </row>
    <row r="1338" spans="1:7">
      <c r="A1338" s="110"/>
      <c r="B1338" s="111"/>
      <c r="C1338" s="112"/>
      <c r="D1338" s="113"/>
      <c r="E1338" s="114"/>
      <c r="F1338" s="54"/>
      <c r="G1338" s="55"/>
    </row>
    <row r="1339" spans="1:7">
      <c r="A1339" s="110"/>
      <c r="B1339" s="111"/>
      <c r="C1339" s="112"/>
      <c r="D1339" s="113"/>
      <c r="E1339" s="114"/>
      <c r="F1339" s="54"/>
      <c r="G1339" s="55"/>
    </row>
    <row r="1340" spans="1:7">
      <c r="A1340" s="110"/>
      <c r="B1340" s="111"/>
      <c r="C1340" s="112"/>
      <c r="D1340" s="113"/>
      <c r="E1340" s="114"/>
      <c r="F1340" s="54"/>
      <c r="G1340" s="55"/>
    </row>
    <row r="1341" spans="1:7">
      <c r="A1341" s="110"/>
      <c r="B1341" s="111"/>
      <c r="C1341" s="112"/>
      <c r="D1341" s="113"/>
      <c r="E1341" s="114"/>
      <c r="F1341" s="54"/>
      <c r="G1341" s="55"/>
    </row>
    <row r="1342" spans="1:7">
      <c r="A1342" s="110"/>
      <c r="B1342" s="111"/>
      <c r="C1342" s="112"/>
      <c r="D1342" s="113"/>
      <c r="E1342" s="114"/>
      <c r="F1342" s="54"/>
      <c r="G1342" s="55"/>
    </row>
    <row r="1343" spans="1:7">
      <c r="A1343" s="110"/>
      <c r="B1343" s="111"/>
      <c r="C1343" s="112"/>
      <c r="D1343" s="113"/>
      <c r="E1343" s="114"/>
      <c r="F1343" s="54"/>
      <c r="G1343" s="55"/>
    </row>
    <row r="1344" spans="1:7">
      <c r="A1344" s="110"/>
      <c r="B1344" s="111"/>
      <c r="C1344" s="112"/>
      <c r="D1344" s="113"/>
      <c r="E1344" s="114"/>
      <c r="F1344" s="54"/>
      <c r="G1344" s="55"/>
    </row>
    <row r="1345" spans="1:7">
      <c r="A1345" s="110"/>
      <c r="B1345" s="111"/>
      <c r="C1345" s="112"/>
      <c r="D1345" s="113"/>
      <c r="E1345" s="114"/>
      <c r="F1345" s="54"/>
      <c r="G1345" s="55"/>
    </row>
    <row r="1346" spans="1:7">
      <c r="A1346" s="110"/>
      <c r="B1346" s="111"/>
      <c r="C1346" s="112"/>
      <c r="D1346" s="113"/>
      <c r="E1346" s="114"/>
      <c r="F1346" s="54"/>
      <c r="G1346" s="55"/>
    </row>
    <row r="1347" spans="1:7">
      <c r="A1347" s="110"/>
      <c r="B1347" s="111"/>
      <c r="C1347" s="112"/>
      <c r="D1347" s="113"/>
      <c r="E1347" s="114"/>
      <c r="F1347" s="54"/>
      <c r="G1347" s="55"/>
    </row>
    <row r="1348" spans="1:7">
      <c r="A1348" s="110"/>
      <c r="B1348" s="111"/>
      <c r="C1348" s="112"/>
      <c r="D1348" s="113"/>
      <c r="E1348" s="114"/>
      <c r="F1348" s="54"/>
      <c r="G1348" s="55"/>
    </row>
    <row r="1349" spans="1:7">
      <c r="A1349" s="110"/>
      <c r="B1349" s="111"/>
      <c r="C1349" s="112"/>
      <c r="D1349" s="113"/>
      <c r="E1349" s="114"/>
      <c r="F1349" s="54"/>
      <c r="G1349" s="55"/>
    </row>
    <row r="1350" spans="1:7">
      <c r="A1350" s="110"/>
      <c r="B1350" s="111"/>
      <c r="C1350" s="112"/>
      <c r="D1350" s="113"/>
      <c r="E1350" s="114"/>
      <c r="F1350" s="54"/>
      <c r="G1350" s="55"/>
    </row>
    <row r="1351" spans="1:7">
      <c r="A1351" s="110"/>
      <c r="B1351" s="111"/>
      <c r="C1351" s="112"/>
      <c r="D1351" s="113"/>
      <c r="E1351" s="114"/>
      <c r="F1351" s="54"/>
      <c r="G1351" s="55"/>
    </row>
    <row r="1352" spans="1:7">
      <c r="A1352" s="110"/>
      <c r="B1352" s="111"/>
      <c r="C1352" s="112"/>
      <c r="D1352" s="113"/>
      <c r="E1352" s="114"/>
      <c r="F1352" s="54"/>
      <c r="G1352" s="55"/>
    </row>
    <row r="1353" spans="1:7">
      <c r="A1353" s="110"/>
      <c r="B1353" s="111"/>
      <c r="C1353" s="112"/>
      <c r="D1353" s="113"/>
      <c r="E1353" s="114"/>
      <c r="F1353" s="54"/>
      <c r="G1353" s="55"/>
    </row>
    <row r="1354" spans="1:7">
      <c r="A1354" s="110"/>
      <c r="B1354" s="111"/>
      <c r="C1354" s="112"/>
      <c r="D1354" s="113"/>
      <c r="E1354" s="114"/>
      <c r="F1354" s="54"/>
      <c r="G1354" s="55"/>
    </row>
    <row r="1355" spans="1:7">
      <c r="A1355" s="110"/>
      <c r="B1355" s="111"/>
      <c r="C1355" s="112"/>
      <c r="D1355" s="113"/>
      <c r="E1355" s="114"/>
      <c r="F1355" s="54"/>
      <c r="G1355" s="55"/>
    </row>
    <row r="1356" spans="1:7">
      <c r="A1356" s="110"/>
      <c r="B1356" s="111"/>
      <c r="C1356" s="112"/>
      <c r="D1356" s="113"/>
      <c r="E1356" s="114"/>
      <c r="F1356" s="54"/>
      <c r="G1356" s="55"/>
    </row>
    <row r="1357" spans="1:7">
      <c r="A1357" s="110"/>
      <c r="B1357" s="111"/>
      <c r="C1357" s="112"/>
      <c r="D1357" s="113"/>
      <c r="E1357" s="114"/>
      <c r="F1357" s="54"/>
      <c r="G1357" s="55"/>
    </row>
    <row r="1358" spans="1:7">
      <c r="A1358" s="110"/>
      <c r="B1358" s="111"/>
      <c r="C1358" s="112"/>
      <c r="D1358" s="113"/>
      <c r="E1358" s="114"/>
      <c r="F1358" s="54"/>
      <c r="G1358" s="55"/>
    </row>
    <row r="1359" spans="1:7">
      <c r="A1359" s="110"/>
      <c r="B1359" s="111"/>
      <c r="C1359" s="112"/>
      <c r="D1359" s="113"/>
      <c r="E1359" s="114"/>
      <c r="F1359" s="54"/>
      <c r="G1359" s="55"/>
    </row>
    <row r="1360" spans="1:7">
      <c r="A1360" s="110"/>
      <c r="B1360" s="111"/>
      <c r="C1360" s="112"/>
      <c r="D1360" s="113"/>
      <c r="E1360" s="114"/>
      <c r="F1360" s="54"/>
      <c r="G1360" s="55"/>
    </row>
    <row r="1361" spans="1:7">
      <c r="A1361" s="110"/>
      <c r="B1361" s="111"/>
      <c r="C1361" s="112"/>
      <c r="D1361" s="113"/>
      <c r="E1361" s="114"/>
      <c r="F1361" s="54"/>
      <c r="G1361" s="55"/>
    </row>
    <row r="1362" spans="1:7">
      <c r="A1362" s="110"/>
      <c r="B1362" s="111"/>
      <c r="C1362" s="112"/>
      <c r="D1362" s="113"/>
      <c r="E1362" s="114"/>
      <c r="F1362" s="54"/>
      <c r="G1362" s="55"/>
    </row>
    <row r="1363" spans="1:7">
      <c r="A1363" s="110"/>
      <c r="B1363" s="111"/>
      <c r="C1363" s="112"/>
      <c r="D1363" s="113"/>
      <c r="E1363" s="114"/>
      <c r="F1363" s="54"/>
      <c r="G1363" s="55"/>
    </row>
    <row r="1364" spans="1:7">
      <c r="A1364" s="110"/>
      <c r="B1364" s="111"/>
      <c r="C1364" s="112"/>
      <c r="D1364" s="113"/>
      <c r="E1364" s="114"/>
      <c r="F1364" s="54"/>
      <c r="G1364" s="55"/>
    </row>
    <row r="1365" spans="1:7">
      <c r="A1365" s="110"/>
      <c r="B1365" s="111"/>
      <c r="C1365" s="112"/>
      <c r="D1365" s="113"/>
      <c r="E1365" s="114"/>
      <c r="F1365" s="54"/>
      <c r="G1365" s="55"/>
    </row>
    <row r="1366" spans="1:7">
      <c r="A1366" s="110"/>
      <c r="B1366" s="111"/>
      <c r="C1366" s="112"/>
      <c r="D1366" s="113"/>
      <c r="E1366" s="114"/>
      <c r="F1366" s="54"/>
      <c r="G1366" s="55"/>
    </row>
    <row r="1367" spans="1:7">
      <c r="A1367" s="110"/>
      <c r="B1367" s="111"/>
      <c r="C1367" s="112"/>
      <c r="D1367" s="113"/>
      <c r="E1367" s="114"/>
      <c r="F1367" s="54"/>
      <c r="G1367" s="55"/>
    </row>
    <row r="1368" spans="1:7">
      <c r="A1368" s="110"/>
      <c r="B1368" s="111"/>
      <c r="C1368" s="112"/>
      <c r="D1368" s="113"/>
      <c r="E1368" s="114"/>
      <c r="F1368" s="54"/>
      <c r="G1368" s="55"/>
    </row>
    <row r="1369" spans="1:7">
      <c r="A1369" s="110"/>
      <c r="B1369" s="111"/>
      <c r="C1369" s="112"/>
      <c r="D1369" s="113"/>
      <c r="E1369" s="114"/>
      <c r="F1369" s="54"/>
      <c r="G1369" s="55"/>
    </row>
    <row r="1370" spans="1:7">
      <c r="A1370" s="110"/>
      <c r="B1370" s="111"/>
      <c r="C1370" s="112"/>
      <c r="D1370" s="113"/>
      <c r="E1370" s="114"/>
      <c r="F1370" s="54"/>
      <c r="G1370" s="55"/>
    </row>
    <row r="1371" spans="1:7">
      <c r="A1371" s="110"/>
      <c r="B1371" s="111"/>
      <c r="C1371" s="112"/>
      <c r="D1371" s="113"/>
      <c r="E1371" s="114"/>
      <c r="F1371" s="54"/>
      <c r="G1371" s="55"/>
    </row>
    <row r="1372" spans="1:7">
      <c r="A1372" s="110"/>
      <c r="B1372" s="111"/>
      <c r="C1372" s="112"/>
      <c r="D1372" s="113"/>
      <c r="E1372" s="114"/>
      <c r="F1372" s="54"/>
      <c r="G1372" s="55"/>
    </row>
    <row r="1373" spans="1:7">
      <c r="A1373" s="110"/>
      <c r="B1373" s="111"/>
      <c r="C1373" s="112"/>
      <c r="D1373" s="113"/>
      <c r="E1373" s="114"/>
      <c r="F1373" s="54"/>
      <c r="G1373" s="55"/>
    </row>
    <row r="1374" spans="1:7">
      <c r="A1374" s="110"/>
      <c r="B1374" s="111"/>
      <c r="C1374" s="112"/>
      <c r="D1374" s="113"/>
      <c r="E1374" s="114"/>
      <c r="F1374" s="54"/>
      <c r="G1374" s="55"/>
    </row>
    <row r="1375" spans="1:7">
      <c r="A1375" s="110"/>
      <c r="B1375" s="111"/>
      <c r="C1375" s="112"/>
      <c r="D1375" s="113"/>
      <c r="E1375" s="114"/>
      <c r="F1375" s="54"/>
      <c r="G1375" s="55"/>
    </row>
    <row r="1376" spans="1:7">
      <c r="A1376" s="110"/>
      <c r="B1376" s="111"/>
      <c r="C1376" s="112"/>
      <c r="D1376" s="113"/>
      <c r="E1376" s="114"/>
      <c r="F1376" s="54"/>
      <c r="G1376" s="55"/>
    </row>
    <row r="1377" spans="1:7">
      <c r="A1377" s="110"/>
      <c r="B1377" s="111"/>
      <c r="C1377" s="112"/>
      <c r="D1377" s="113"/>
      <c r="E1377" s="114"/>
      <c r="F1377" s="54"/>
      <c r="G1377" s="55"/>
    </row>
    <row r="1378" spans="1:7">
      <c r="A1378" s="110"/>
      <c r="B1378" s="111"/>
      <c r="C1378" s="112"/>
      <c r="D1378" s="113"/>
      <c r="E1378" s="114"/>
      <c r="F1378" s="54"/>
      <c r="G1378" s="55"/>
    </row>
    <row r="1379" spans="1:7">
      <c r="A1379" s="110"/>
      <c r="B1379" s="111"/>
      <c r="C1379" s="112"/>
      <c r="D1379" s="113"/>
      <c r="E1379" s="114"/>
      <c r="F1379" s="54"/>
      <c r="G1379" s="55"/>
    </row>
    <row r="1380" spans="1:7">
      <c r="A1380" s="110"/>
      <c r="B1380" s="111"/>
      <c r="C1380" s="112"/>
      <c r="D1380" s="113"/>
      <c r="E1380" s="114"/>
      <c r="F1380" s="54"/>
      <c r="G1380" s="55"/>
    </row>
    <row r="1381" spans="1:7">
      <c r="A1381" s="110"/>
      <c r="B1381" s="111"/>
      <c r="C1381" s="112"/>
      <c r="D1381" s="113"/>
      <c r="E1381" s="114"/>
      <c r="F1381" s="54"/>
      <c r="G1381" s="55"/>
    </row>
    <row r="1382" spans="1:7">
      <c r="A1382" s="110"/>
      <c r="B1382" s="111"/>
      <c r="C1382" s="112"/>
      <c r="D1382" s="113"/>
      <c r="E1382" s="114"/>
      <c r="F1382" s="54"/>
      <c r="G1382" s="55"/>
    </row>
    <row r="1383" spans="1:7">
      <c r="A1383" s="110"/>
      <c r="B1383" s="111"/>
      <c r="C1383" s="112"/>
      <c r="D1383" s="113"/>
      <c r="E1383" s="114"/>
      <c r="F1383" s="54"/>
      <c r="G1383" s="55"/>
    </row>
    <row r="1384" spans="1:7">
      <c r="A1384" s="110"/>
      <c r="B1384" s="111"/>
      <c r="C1384" s="112"/>
      <c r="D1384" s="113"/>
      <c r="E1384" s="114"/>
      <c r="F1384" s="54"/>
      <c r="G1384" s="55"/>
    </row>
    <row r="1385" spans="1:7">
      <c r="A1385" s="110"/>
      <c r="B1385" s="111"/>
      <c r="C1385" s="112"/>
      <c r="D1385" s="113"/>
      <c r="E1385" s="114"/>
      <c r="F1385" s="54"/>
      <c r="G1385" s="55"/>
    </row>
    <row r="1386" spans="1:7">
      <c r="A1386" s="110"/>
      <c r="B1386" s="111"/>
      <c r="C1386" s="112"/>
      <c r="D1386" s="113"/>
      <c r="E1386" s="114"/>
      <c r="F1386" s="54"/>
      <c r="G1386" s="55"/>
    </row>
    <row r="1387" spans="1:7">
      <c r="A1387" s="110"/>
      <c r="B1387" s="111"/>
      <c r="C1387" s="112"/>
      <c r="D1387" s="113"/>
      <c r="E1387" s="114"/>
      <c r="F1387" s="54"/>
      <c r="G1387" s="55"/>
    </row>
    <row r="1388" spans="1:7">
      <c r="A1388" s="110"/>
      <c r="B1388" s="111"/>
      <c r="C1388" s="112"/>
      <c r="D1388" s="113"/>
      <c r="E1388" s="114"/>
      <c r="F1388" s="54"/>
      <c r="G1388" s="55"/>
    </row>
    <row r="1389" spans="1:7">
      <c r="A1389" s="110"/>
      <c r="B1389" s="111"/>
      <c r="C1389" s="112"/>
      <c r="D1389" s="113"/>
      <c r="E1389" s="114"/>
      <c r="F1389" s="54"/>
      <c r="G1389" s="55"/>
    </row>
    <row r="1390" spans="1:7">
      <c r="A1390" s="110"/>
      <c r="B1390" s="111"/>
      <c r="C1390" s="112"/>
      <c r="D1390" s="113"/>
      <c r="E1390" s="114"/>
      <c r="F1390" s="54"/>
      <c r="G1390" s="55"/>
    </row>
    <row r="1391" spans="1:7">
      <c r="A1391" s="110"/>
      <c r="B1391" s="111"/>
      <c r="C1391" s="112"/>
      <c r="D1391" s="113"/>
      <c r="E1391" s="114"/>
      <c r="F1391" s="54"/>
      <c r="G1391" s="55"/>
    </row>
    <row r="1392" spans="1:7">
      <c r="A1392" s="110"/>
      <c r="B1392" s="111"/>
      <c r="C1392" s="112"/>
      <c r="D1392" s="113"/>
      <c r="E1392" s="114"/>
      <c r="F1392" s="54"/>
      <c r="G1392" s="55"/>
    </row>
    <row r="1393" spans="1:7">
      <c r="A1393" s="110"/>
      <c r="B1393" s="111"/>
      <c r="C1393" s="112"/>
      <c r="D1393" s="113"/>
      <c r="E1393" s="114"/>
      <c r="F1393" s="54"/>
      <c r="G1393" s="55"/>
    </row>
    <row r="1394" spans="1:7">
      <c r="A1394" s="110"/>
      <c r="B1394" s="111"/>
      <c r="C1394" s="112"/>
      <c r="D1394" s="113"/>
      <c r="E1394" s="114"/>
      <c r="F1394" s="54"/>
      <c r="G1394" s="55"/>
    </row>
    <row r="1395" spans="1:7">
      <c r="A1395" s="110"/>
      <c r="B1395" s="111"/>
      <c r="C1395" s="112"/>
      <c r="D1395" s="113"/>
      <c r="E1395" s="114"/>
      <c r="F1395" s="54"/>
      <c r="G1395" s="55"/>
    </row>
    <row r="1396" spans="1:7">
      <c r="A1396" s="110"/>
      <c r="B1396" s="111"/>
      <c r="C1396" s="112"/>
      <c r="D1396" s="113"/>
      <c r="E1396" s="114"/>
      <c r="F1396" s="54"/>
      <c r="G1396" s="55"/>
    </row>
    <row r="1397" spans="1:7">
      <c r="A1397" s="110"/>
      <c r="B1397" s="111"/>
      <c r="C1397" s="112"/>
      <c r="D1397" s="113"/>
      <c r="E1397" s="114"/>
      <c r="F1397" s="54"/>
      <c r="G1397" s="55"/>
    </row>
    <row r="1398" spans="1:7">
      <c r="A1398" s="110"/>
      <c r="B1398" s="111"/>
      <c r="C1398" s="112"/>
      <c r="D1398" s="113"/>
      <c r="E1398" s="114"/>
      <c r="F1398" s="54"/>
      <c r="G1398" s="55"/>
    </row>
    <row r="1399" spans="1:7">
      <c r="A1399" s="110"/>
      <c r="B1399" s="111"/>
      <c r="C1399" s="112"/>
      <c r="D1399" s="113"/>
      <c r="E1399" s="114"/>
      <c r="F1399" s="54"/>
      <c r="G1399" s="55"/>
    </row>
    <row r="1400" spans="1:7">
      <c r="A1400" s="110"/>
      <c r="B1400" s="111"/>
      <c r="C1400" s="112"/>
      <c r="D1400" s="113"/>
      <c r="E1400" s="114"/>
      <c r="F1400" s="54"/>
      <c r="G1400" s="55"/>
    </row>
    <row r="1401" spans="1:7">
      <c r="A1401" s="110"/>
      <c r="B1401" s="111"/>
      <c r="C1401" s="112"/>
      <c r="D1401" s="113"/>
      <c r="E1401" s="114"/>
      <c r="F1401" s="54"/>
      <c r="G1401" s="55"/>
    </row>
    <row r="1402" spans="1:7">
      <c r="A1402" s="110"/>
      <c r="B1402" s="111"/>
      <c r="C1402" s="112"/>
      <c r="D1402" s="113"/>
      <c r="E1402" s="114"/>
      <c r="F1402" s="54"/>
      <c r="G1402" s="55"/>
    </row>
    <row r="1403" spans="1:7">
      <c r="A1403" s="110"/>
      <c r="B1403" s="111"/>
      <c r="C1403" s="112"/>
      <c r="D1403" s="113"/>
      <c r="E1403" s="114"/>
      <c r="F1403" s="54"/>
      <c r="G1403" s="55"/>
    </row>
    <row r="1404" spans="1:7">
      <c r="A1404" s="110"/>
      <c r="B1404" s="111"/>
      <c r="C1404" s="112"/>
      <c r="D1404" s="113"/>
      <c r="E1404" s="114"/>
      <c r="F1404" s="54"/>
      <c r="G1404" s="55"/>
    </row>
    <row r="1405" spans="1:7">
      <c r="A1405" s="110"/>
      <c r="B1405" s="111"/>
      <c r="C1405" s="112"/>
      <c r="D1405" s="113"/>
      <c r="E1405" s="114"/>
      <c r="F1405" s="54"/>
      <c r="G1405" s="55"/>
    </row>
    <row r="1406" spans="1:7">
      <c r="A1406" s="110"/>
      <c r="B1406" s="111"/>
      <c r="C1406" s="112"/>
      <c r="D1406" s="113"/>
      <c r="E1406" s="114"/>
      <c r="F1406" s="54"/>
      <c r="G1406" s="55"/>
    </row>
    <row r="1407" spans="1:7">
      <c r="A1407" s="110"/>
      <c r="B1407" s="111"/>
      <c r="C1407" s="112"/>
      <c r="D1407" s="113"/>
      <c r="E1407" s="114"/>
      <c r="F1407" s="54"/>
      <c r="G1407" s="55"/>
    </row>
    <row r="1408" spans="1:7">
      <c r="A1408" s="110"/>
      <c r="B1408" s="111"/>
      <c r="C1408" s="112"/>
      <c r="D1408" s="113"/>
      <c r="E1408" s="114"/>
      <c r="F1408" s="54"/>
      <c r="G1408" s="55"/>
    </row>
    <row r="1409" spans="1:7">
      <c r="A1409" s="110"/>
      <c r="B1409" s="111"/>
      <c r="C1409" s="112"/>
      <c r="D1409" s="113"/>
      <c r="E1409" s="114"/>
      <c r="F1409" s="54"/>
      <c r="G1409" s="55"/>
    </row>
    <row r="1410" spans="1:7">
      <c r="A1410" s="110"/>
      <c r="B1410" s="111"/>
      <c r="C1410" s="112"/>
      <c r="D1410" s="113"/>
      <c r="E1410" s="114"/>
      <c r="F1410" s="54"/>
      <c r="G1410" s="55"/>
    </row>
    <row r="1411" spans="1:7">
      <c r="A1411" s="110"/>
      <c r="B1411" s="111"/>
      <c r="C1411" s="112"/>
      <c r="D1411" s="113"/>
      <c r="E1411" s="114"/>
      <c r="F1411" s="54"/>
      <c r="G1411" s="55"/>
    </row>
    <row r="1412" spans="1:7">
      <c r="A1412" s="110"/>
      <c r="B1412" s="111"/>
      <c r="C1412" s="112"/>
      <c r="D1412" s="113"/>
      <c r="E1412" s="114"/>
      <c r="F1412" s="54"/>
      <c r="G1412" s="55"/>
    </row>
    <row r="1413" spans="1:7">
      <c r="A1413" s="110"/>
      <c r="B1413" s="111"/>
      <c r="C1413" s="112"/>
      <c r="D1413" s="113"/>
      <c r="E1413" s="114"/>
      <c r="F1413" s="54"/>
      <c r="G1413" s="55"/>
    </row>
    <row r="1414" spans="1:7">
      <c r="A1414" s="110"/>
      <c r="B1414" s="111"/>
      <c r="C1414" s="112"/>
      <c r="D1414" s="113"/>
      <c r="E1414" s="114"/>
      <c r="F1414" s="54"/>
      <c r="G1414" s="55"/>
    </row>
    <row r="1415" spans="1:7">
      <c r="A1415" s="110"/>
      <c r="B1415" s="111"/>
      <c r="C1415" s="112"/>
      <c r="D1415" s="113"/>
      <c r="E1415" s="114"/>
      <c r="F1415" s="54"/>
      <c r="G1415" s="55"/>
    </row>
    <row r="1416" spans="1:7">
      <c r="A1416" s="110"/>
      <c r="B1416" s="111"/>
      <c r="C1416" s="112"/>
      <c r="D1416" s="113"/>
      <c r="E1416" s="114"/>
      <c r="F1416" s="54"/>
      <c r="G1416" s="55"/>
    </row>
    <row r="1417" spans="1:7">
      <c r="A1417" s="110"/>
      <c r="B1417" s="111"/>
      <c r="C1417" s="112"/>
      <c r="D1417" s="113"/>
      <c r="E1417" s="114"/>
      <c r="F1417" s="54"/>
      <c r="G1417" s="55"/>
    </row>
    <row r="1418" spans="1:7">
      <c r="A1418" s="110"/>
      <c r="B1418" s="111"/>
      <c r="C1418" s="112"/>
      <c r="D1418" s="113"/>
      <c r="E1418" s="114"/>
      <c r="F1418" s="54"/>
      <c r="G1418" s="55"/>
    </row>
    <row r="1419" spans="1:7">
      <c r="A1419" s="110"/>
      <c r="B1419" s="111"/>
      <c r="C1419" s="112"/>
      <c r="D1419" s="113"/>
      <c r="E1419" s="114"/>
      <c r="F1419" s="54"/>
      <c r="G1419" s="55"/>
    </row>
    <row r="1420" spans="1:7">
      <c r="A1420" s="110"/>
      <c r="B1420" s="111"/>
      <c r="C1420" s="112"/>
      <c r="D1420" s="113"/>
      <c r="E1420" s="114"/>
      <c r="F1420" s="54"/>
      <c r="G1420" s="55"/>
    </row>
    <row r="1421" spans="1:7">
      <c r="A1421" s="110"/>
      <c r="B1421" s="111"/>
      <c r="C1421" s="112"/>
      <c r="D1421" s="113"/>
      <c r="E1421" s="114"/>
      <c r="F1421" s="54"/>
      <c r="G1421" s="55"/>
    </row>
    <row r="1422" spans="1:7">
      <c r="A1422" s="110"/>
      <c r="B1422" s="111"/>
      <c r="C1422" s="112"/>
      <c r="D1422" s="113"/>
      <c r="E1422" s="114"/>
      <c r="F1422" s="54"/>
      <c r="G1422" s="55"/>
    </row>
    <row r="1423" spans="1:7">
      <c r="A1423" s="110"/>
      <c r="B1423" s="111"/>
      <c r="C1423" s="112"/>
      <c r="D1423" s="113"/>
      <c r="E1423" s="114"/>
      <c r="F1423" s="54"/>
      <c r="G1423" s="55"/>
    </row>
    <row r="1424" spans="1:7">
      <c r="A1424" s="110"/>
      <c r="B1424" s="111"/>
      <c r="C1424" s="112"/>
      <c r="D1424" s="113"/>
      <c r="E1424" s="114"/>
      <c r="F1424" s="54"/>
      <c r="G1424" s="55"/>
    </row>
    <row r="1425" spans="1:7">
      <c r="A1425" s="110"/>
      <c r="B1425" s="111"/>
      <c r="C1425" s="112"/>
      <c r="D1425" s="113"/>
      <c r="E1425" s="114"/>
      <c r="F1425" s="54"/>
      <c r="G1425" s="55"/>
    </row>
    <row r="1426" spans="1:7">
      <c r="A1426" s="110"/>
      <c r="B1426" s="111"/>
      <c r="C1426" s="112"/>
      <c r="D1426" s="113"/>
      <c r="E1426" s="114"/>
      <c r="F1426" s="54"/>
      <c r="G1426" s="55"/>
    </row>
    <row r="1427" spans="1:7">
      <c r="A1427" s="110"/>
      <c r="B1427" s="111"/>
      <c r="C1427" s="112"/>
      <c r="D1427" s="113"/>
      <c r="E1427" s="114"/>
      <c r="F1427" s="54"/>
      <c r="G1427" s="55"/>
    </row>
    <row r="1428" spans="1:7">
      <c r="A1428" s="110"/>
      <c r="B1428" s="111"/>
      <c r="C1428" s="112"/>
      <c r="D1428" s="113"/>
      <c r="E1428" s="114"/>
      <c r="F1428" s="54"/>
      <c r="G1428" s="55"/>
    </row>
    <row r="1429" spans="1:7">
      <c r="A1429" s="110"/>
      <c r="B1429" s="111"/>
      <c r="C1429" s="112"/>
      <c r="D1429" s="113"/>
      <c r="E1429" s="114"/>
      <c r="F1429" s="54"/>
      <c r="G1429" s="55"/>
    </row>
    <row r="1430" spans="1:7">
      <c r="A1430" s="110"/>
      <c r="B1430" s="111"/>
      <c r="C1430" s="112"/>
      <c r="D1430" s="113"/>
      <c r="E1430" s="114"/>
      <c r="F1430" s="54"/>
      <c r="G1430" s="55"/>
    </row>
    <row r="1431" spans="1:7">
      <c r="A1431" s="110"/>
      <c r="B1431" s="111"/>
      <c r="C1431" s="112"/>
      <c r="D1431" s="113"/>
      <c r="E1431" s="114"/>
      <c r="F1431" s="54"/>
      <c r="G1431" s="55"/>
    </row>
    <row r="1432" spans="1:7">
      <c r="A1432" s="110"/>
      <c r="B1432" s="111"/>
      <c r="C1432" s="112"/>
      <c r="D1432" s="113"/>
      <c r="E1432" s="114"/>
      <c r="F1432" s="54"/>
      <c r="G1432" s="55"/>
    </row>
    <row r="1433" spans="1:7">
      <c r="A1433" s="110"/>
      <c r="B1433" s="111"/>
      <c r="C1433" s="112"/>
      <c r="D1433" s="113"/>
      <c r="E1433" s="114"/>
      <c r="F1433" s="54"/>
      <c r="G1433" s="55"/>
    </row>
    <row r="1434" spans="1:7">
      <c r="A1434" s="110"/>
      <c r="B1434" s="111"/>
      <c r="C1434" s="112"/>
      <c r="D1434" s="113"/>
      <c r="E1434" s="114"/>
      <c r="F1434" s="54"/>
      <c r="G1434" s="55"/>
    </row>
    <row r="1435" spans="1:7">
      <c r="A1435" s="110"/>
      <c r="B1435" s="111"/>
      <c r="C1435" s="112"/>
      <c r="D1435" s="113"/>
      <c r="E1435" s="114"/>
      <c r="F1435" s="54"/>
      <c r="G1435" s="55"/>
    </row>
    <row r="1436" spans="1:7">
      <c r="A1436" s="110"/>
      <c r="B1436" s="111"/>
      <c r="C1436" s="112"/>
      <c r="D1436" s="113"/>
      <c r="E1436" s="114"/>
      <c r="F1436" s="54"/>
      <c r="G1436" s="55"/>
    </row>
    <row r="1437" spans="1:7">
      <c r="A1437" s="110"/>
      <c r="B1437" s="111"/>
      <c r="C1437" s="112"/>
      <c r="D1437" s="113"/>
      <c r="E1437" s="114"/>
      <c r="F1437" s="54"/>
      <c r="G1437" s="55"/>
    </row>
    <row r="1438" spans="1:7">
      <c r="A1438" s="110"/>
      <c r="B1438" s="111"/>
      <c r="C1438" s="112"/>
      <c r="D1438" s="113"/>
      <c r="E1438" s="114"/>
      <c r="F1438" s="54"/>
      <c r="G1438" s="55"/>
    </row>
    <row r="1439" spans="1:7">
      <c r="A1439" s="110"/>
      <c r="B1439" s="111"/>
      <c r="C1439" s="112"/>
      <c r="D1439" s="113"/>
      <c r="E1439" s="114"/>
      <c r="F1439" s="54"/>
      <c r="G1439" s="55"/>
    </row>
    <row r="1440" spans="1:7">
      <c r="A1440" s="110"/>
      <c r="B1440" s="111"/>
      <c r="C1440" s="112"/>
      <c r="D1440" s="113"/>
      <c r="E1440" s="114"/>
      <c r="F1440" s="54"/>
      <c r="G1440" s="55"/>
    </row>
    <row r="1441" spans="1:7">
      <c r="A1441" s="110"/>
      <c r="B1441" s="111"/>
      <c r="C1441" s="112"/>
      <c r="D1441" s="113"/>
      <c r="E1441" s="114"/>
      <c r="F1441" s="54"/>
      <c r="G1441" s="55"/>
    </row>
    <row r="1442" spans="1:7">
      <c r="A1442" s="110"/>
      <c r="B1442" s="111"/>
      <c r="C1442" s="112"/>
      <c r="D1442" s="113"/>
      <c r="E1442" s="114"/>
      <c r="F1442" s="54"/>
      <c r="G1442" s="55"/>
    </row>
    <row r="1443" spans="1:7">
      <c r="A1443" s="110"/>
      <c r="B1443" s="111"/>
      <c r="C1443" s="112"/>
      <c r="D1443" s="113"/>
      <c r="E1443" s="114"/>
      <c r="F1443" s="54"/>
      <c r="G1443" s="55"/>
    </row>
    <row r="1444" spans="1:7">
      <c r="A1444" s="110"/>
      <c r="B1444" s="111"/>
      <c r="C1444" s="112"/>
      <c r="D1444" s="113"/>
      <c r="E1444" s="114"/>
      <c r="F1444" s="54"/>
      <c r="G1444" s="55"/>
    </row>
    <row r="1445" spans="1:7">
      <c r="A1445" s="110"/>
      <c r="B1445" s="111"/>
      <c r="C1445" s="112"/>
      <c r="D1445" s="113"/>
      <c r="E1445" s="114"/>
      <c r="F1445" s="54"/>
      <c r="G1445" s="55"/>
    </row>
    <row r="1446" spans="1:7">
      <c r="A1446" s="110"/>
      <c r="B1446" s="111"/>
      <c r="C1446" s="112"/>
      <c r="D1446" s="113"/>
      <c r="E1446" s="114"/>
      <c r="F1446" s="54"/>
      <c r="G1446" s="55"/>
    </row>
    <row r="1447" spans="1:7">
      <c r="A1447" s="110"/>
      <c r="B1447" s="111"/>
      <c r="C1447" s="112"/>
      <c r="D1447" s="113"/>
      <c r="E1447" s="114"/>
      <c r="F1447" s="54"/>
      <c r="G1447" s="55"/>
    </row>
    <row r="1448" spans="1:7">
      <c r="A1448" s="110"/>
      <c r="B1448" s="111"/>
      <c r="C1448" s="112"/>
      <c r="D1448" s="113"/>
      <c r="E1448" s="114"/>
      <c r="F1448" s="54"/>
      <c r="G1448" s="55"/>
    </row>
    <row r="1449" spans="1:7">
      <c r="A1449" s="110"/>
      <c r="B1449" s="111"/>
      <c r="C1449" s="112"/>
      <c r="D1449" s="113"/>
      <c r="E1449" s="114"/>
      <c r="F1449" s="54"/>
      <c r="G1449" s="55"/>
    </row>
    <row r="1450" spans="1:7">
      <c r="A1450" s="110"/>
      <c r="B1450" s="111"/>
      <c r="C1450" s="112"/>
      <c r="D1450" s="113"/>
      <c r="E1450" s="114"/>
      <c r="F1450" s="54"/>
      <c r="G1450" s="55"/>
    </row>
    <row r="1451" spans="1:7">
      <c r="A1451" s="110"/>
      <c r="B1451" s="111"/>
      <c r="C1451" s="112"/>
      <c r="D1451" s="113"/>
      <c r="E1451" s="114"/>
      <c r="F1451" s="54"/>
      <c r="G1451" s="55"/>
    </row>
    <row r="1452" spans="1:7">
      <c r="A1452" s="110"/>
      <c r="B1452" s="111"/>
      <c r="C1452" s="112"/>
      <c r="D1452" s="113"/>
      <c r="E1452" s="114"/>
      <c r="F1452" s="54"/>
      <c r="G1452" s="55"/>
    </row>
    <row r="1453" spans="1:7">
      <c r="A1453" s="110"/>
      <c r="B1453" s="111"/>
      <c r="C1453" s="112"/>
      <c r="D1453" s="113"/>
      <c r="E1453" s="114"/>
      <c r="F1453" s="54"/>
      <c r="G1453" s="55"/>
    </row>
    <row r="1454" spans="1:7">
      <c r="A1454" s="110"/>
      <c r="B1454" s="111"/>
      <c r="C1454" s="112"/>
      <c r="D1454" s="113"/>
      <c r="E1454" s="114"/>
      <c r="F1454" s="54"/>
      <c r="G1454" s="55"/>
    </row>
    <row r="1455" spans="1:7">
      <c r="A1455" s="110"/>
      <c r="B1455" s="111"/>
      <c r="C1455" s="112"/>
      <c r="D1455" s="113"/>
      <c r="E1455" s="114"/>
      <c r="F1455" s="54"/>
      <c r="G1455" s="55"/>
    </row>
    <row r="1456" spans="1:7">
      <c r="A1456" s="110"/>
      <c r="B1456" s="111"/>
      <c r="C1456" s="112"/>
      <c r="D1456" s="113"/>
      <c r="E1456" s="114"/>
      <c r="F1456" s="54"/>
      <c r="G1456" s="55"/>
    </row>
    <row r="1457" spans="1:7">
      <c r="A1457" s="110"/>
      <c r="B1457" s="111"/>
      <c r="C1457" s="112"/>
      <c r="D1457" s="113"/>
      <c r="E1457" s="114"/>
      <c r="F1457" s="54"/>
      <c r="G1457" s="55"/>
    </row>
    <row r="1458" spans="1:7">
      <c r="A1458" s="110"/>
      <c r="B1458" s="111"/>
      <c r="C1458" s="112"/>
      <c r="D1458" s="113"/>
      <c r="E1458" s="114"/>
      <c r="F1458" s="54"/>
      <c r="G1458" s="55"/>
    </row>
    <row r="1459" spans="1:7">
      <c r="A1459" s="110"/>
      <c r="B1459" s="111"/>
      <c r="C1459" s="112"/>
      <c r="D1459" s="113"/>
      <c r="E1459" s="114"/>
      <c r="F1459" s="54"/>
      <c r="G1459" s="55"/>
    </row>
    <row r="1460" spans="1:7">
      <c r="A1460" s="110"/>
      <c r="B1460" s="111"/>
      <c r="C1460" s="112"/>
      <c r="D1460" s="113"/>
      <c r="E1460" s="114"/>
      <c r="F1460" s="54"/>
      <c r="G1460" s="55"/>
    </row>
    <row r="1461" spans="1:7">
      <c r="A1461" s="110"/>
      <c r="B1461" s="111"/>
      <c r="C1461" s="112"/>
      <c r="D1461" s="113"/>
      <c r="E1461" s="114"/>
      <c r="F1461" s="54"/>
      <c r="G1461" s="55"/>
    </row>
    <row r="1462" spans="1:7">
      <c r="A1462" s="110"/>
      <c r="B1462" s="111"/>
      <c r="C1462" s="112"/>
      <c r="D1462" s="113"/>
      <c r="E1462" s="114"/>
      <c r="F1462" s="54"/>
      <c r="G1462" s="55"/>
    </row>
    <row r="1463" spans="1:7">
      <c r="A1463" s="110"/>
      <c r="B1463" s="111"/>
      <c r="C1463" s="112"/>
      <c r="D1463" s="113"/>
      <c r="E1463" s="114"/>
      <c r="F1463" s="54"/>
      <c r="G1463" s="55"/>
    </row>
    <row r="1464" spans="1:7">
      <c r="A1464" s="110"/>
      <c r="B1464" s="111"/>
      <c r="C1464" s="112"/>
      <c r="D1464" s="113"/>
      <c r="E1464" s="114"/>
      <c r="F1464" s="54"/>
      <c r="G1464" s="55"/>
    </row>
    <row r="1465" spans="1:7">
      <c r="A1465" s="110"/>
      <c r="B1465" s="111"/>
      <c r="C1465" s="112"/>
      <c r="D1465" s="113"/>
      <c r="E1465" s="114"/>
      <c r="F1465" s="54"/>
      <c r="G1465" s="55"/>
    </row>
    <row r="1466" spans="1:7">
      <c r="A1466" s="110"/>
      <c r="B1466" s="111"/>
      <c r="C1466" s="112"/>
      <c r="D1466" s="113"/>
      <c r="E1466" s="114"/>
      <c r="F1466" s="54"/>
      <c r="G1466" s="55"/>
    </row>
    <row r="1467" spans="1:7">
      <c r="A1467" s="110"/>
      <c r="B1467" s="111"/>
      <c r="C1467" s="112"/>
      <c r="D1467" s="113"/>
      <c r="E1467" s="114"/>
      <c r="F1467" s="54"/>
      <c r="G1467" s="55"/>
    </row>
    <row r="1468" spans="1:7">
      <c r="A1468" s="110"/>
      <c r="B1468" s="111"/>
      <c r="C1468" s="112"/>
      <c r="D1468" s="113"/>
      <c r="E1468" s="114"/>
      <c r="F1468" s="54"/>
      <c r="G1468" s="55"/>
    </row>
    <row r="1469" spans="1:7">
      <c r="A1469" s="110"/>
      <c r="B1469" s="111"/>
      <c r="C1469" s="112"/>
      <c r="D1469" s="113"/>
      <c r="E1469" s="114"/>
      <c r="F1469" s="54"/>
      <c r="G1469" s="55"/>
    </row>
    <row r="1470" spans="1:7">
      <c r="A1470" s="110"/>
      <c r="B1470" s="111"/>
      <c r="C1470" s="112"/>
      <c r="D1470" s="113"/>
      <c r="E1470" s="114"/>
      <c r="F1470" s="54"/>
      <c r="G1470" s="55"/>
    </row>
    <row r="1471" spans="1:7">
      <c r="A1471" s="110"/>
      <c r="B1471" s="111"/>
      <c r="C1471" s="112"/>
      <c r="D1471" s="113"/>
      <c r="E1471" s="114"/>
      <c r="F1471" s="54"/>
      <c r="G1471" s="55"/>
    </row>
    <row r="1472" spans="1:7">
      <c r="A1472" s="110"/>
      <c r="B1472" s="111"/>
      <c r="C1472" s="112"/>
      <c r="D1472" s="113"/>
      <c r="E1472" s="114"/>
      <c r="F1472" s="54"/>
      <c r="G1472" s="55"/>
    </row>
    <row r="1473" spans="1:7">
      <c r="A1473" s="110"/>
      <c r="B1473" s="111"/>
      <c r="C1473" s="112"/>
      <c r="D1473" s="113"/>
      <c r="E1473" s="114"/>
      <c r="F1473" s="54"/>
      <c r="G1473" s="55"/>
    </row>
    <row r="1474" spans="1:7">
      <c r="A1474" s="110"/>
      <c r="B1474" s="111"/>
      <c r="C1474" s="112"/>
      <c r="D1474" s="113"/>
      <c r="E1474" s="114"/>
      <c r="F1474" s="54"/>
      <c r="G1474" s="55"/>
    </row>
    <row r="1475" spans="1:7">
      <c r="A1475" s="110"/>
      <c r="B1475" s="111"/>
      <c r="C1475" s="112"/>
      <c r="D1475" s="113"/>
      <c r="E1475" s="114"/>
      <c r="F1475" s="54"/>
      <c r="G1475" s="55"/>
    </row>
    <row r="1476" spans="1:7">
      <c r="A1476" s="110"/>
      <c r="B1476" s="111"/>
      <c r="C1476" s="112"/>
      <c r="D1476" s="113"/>
      <c r="E1476" s="114"/>
      <c r="F1476" s="54"/>
      <c r="G1476" s="55"/>
    </row>
    <row r="1477" spans="1:7">
      <c r="A1477" s="110"/>
      <c r="B1477" s="111"/>
      <c r="C1477" s="112"/>
      <c r="D1477" s="113"/>
      <c r="E1477" s="114"/>
      <c r="F1477" s="54"/>
      <c r="G1477" s="55"/>
    </row>
    <row r="1478" spans="1:7">
      <c r="A1478" s="110"/>
      <c r="B1478" s="111"/>
      <c r="C1478" s="112"/>
      <c r="D1478" s="113"/>
      <c r="E1478" s="114"/>
      <c r="F1478" s="54"/>
      <c r="G1478" s="55"/>
    </row>
    <row r="1479" spans="1:7">
      <c r="A1479" s="110"/>
      <c r="B1479" s="111"/>
      <c r="C1479" s="112"/>
      <c r="D1479" s="113"/>
      <c r="E1479" s="114"/>
      <c r="F1479" s="54"/>
      <c r="G1479" s="55"/>
    </row>
    <row r="1480" spans="1:7">
      <c r="A1480" s="110"/>
      <c r="B1480" s="111"/>
      <c r="C1480" s="112"/>
      <c r="D1480" s="113"/>
      <c r="E1480" s="114"/>
      <c r="F1480" s="54"/>
      <c r="G1480" s="55"/>
    </row>
    <row r="1481" spans="1:7">
      <c r="A1481" s="110"/>
      <c r="B1481" s="111"/>
      <c r="C1481" s="112"/>
      <c r="D1481" s="113"/>
      <c r="E1481" s="114"/>
      <c r="F1481" s="54"/>
      <c r="G1481" s="55"/>
    </row>
    <row r="1482" spans="1:7">
      <c r="A1482" s="110"/>
      <c r="B1482" s="111"/>
      <c r="C1482" s="112"/>
      <c r="D1482" s="113"/>
      <c r="E1482" s="114"/>
      <c r="F1482" s="54"/>
      <c r="G1482" s="55"/>
    </row>
    <row r="1483" spans="1:7">
      <c r="A1483" s="110"/>
      <c r="B1483" s="111"/>
      <c r="C1483" s="112"/>
      <c r="D1483" s="113"/>
      <c r="E1483" s="114"/>
      <c r="F1483" s="54"/>
      <c r="G1483" s="55"/>
    </row>
    <row r="1484" spans="1:7">
      <c r="A1484" s="110"/>
      <c r="B1484" s="111"/>
      <c r="C1484" s="112"/>
      <c r="D1484" s="113"/>
      <c r="E1484" s="114"/>
      <c r="F1484" s="54"/>
      <c r="G1484" s="55"/>
    </row>
    <row r="1485" spans="1:7">
      <c r="A1485" s="110"/>
      <c r="B1485" s="111"/>
      <c r="C1485" s="112"/>
      <c r="D1485" s="113"/>
      <c r="E1485" s="114"/>
      <c r="F1485" s="54"/>
      <c r="G1485" s="55"/>
    </row>
    <row r="1486" spans="1:7">
      <c r="A1486" s="110"/>
      <c r="B1486" s="111"/>
      <c r="C1486" s="112"/>
      <c r="D1486" s="113"/>
      <c r="E1486" s="114"/>
      <c r="F1486" s="54"/>
      <c r="G1486" s="55"/>
    </row>
    <row r="1487" spans="1:7">
      <c r="A1487" s="110"/>
      <c r="B1487" s="111"/>
      <c r="C1487" s="112"/>
      <c r="D1487" s="113"/>
      <c r="E1487" s="114"/>
      <c r="F1487" s="54"/>
      <c r="G1487" s="55"/>
    </row>
    <row r="1488" spans="1:7">
      <c r="A1488" s="110"/>
      <c r="B1488" s="111"/>
      <c r="C1488" s="112"/>
      <c r="D1488" s="113"/>
      <c r="E1488" s="114"/>
      <c r="F1488" s="54"/>
      <c r="G1488" s="55"/>
    </row>
    <row r="1489" spans="1:7">
      <c r="A1489" s="110"/>
      <c r="B1489" s="111"/>
      <c r="C1489" s="112"/>
      <c r="D1489" s="113"/>
      <c r="E1489" s="114"/>
      <c r="F1489" s="54"/>
      <c r="G1489" s="55"/>
    </row>
    <row r="1490" spans="1:7">
      <c r="A1490" s="110"/>
      <c r="B1490" s="111"/>
      <c r="C1490" s="112"/>
      <c r="D1490" s="113"/>
      <c r="E1490" s="114"/>
      <c r="F1490" s="54"/>
      <c r="G1490" s="55"/>
    </row>
    <row r="1491" spans="1:7">
      <c r="A1491" s="110"/>
      <c r="B1491" s="111"/>
      <c r="C1491" s="112"/>
      <c r="D1491" s="113"/>
      <c r="E1491" s="114"/>
      <c r="F1491" s="54"/>
      <c r="G1491" s="55"/>
    </row>
    <row r="1492" spans="1:7">
      <c r="A1492" s="110"/>
      <c r="B1492" s="111"/>
      <c r="C1492" s="112"/>
      <c r="D1492" s="113"/>
      <c r="E1492" s="114"/>
      <c r="F1492" s="54"/>
      <c r="G1492" s="55"/>
    </row>
    <row r="1493" spans="1:7">
      <c r="A1493" s="110"/>
      <c r="B1493" s="111"/>
      <c r="C1493" s="112"/>
      <c r="D1493" s="113"/>
      <c r="E1493" s="114"/>
      <c r="F1493" s="54"/>
      <c r="G1493" s="55"/>
    </row>
    <row r="1494" spans="1:7">
      <c r="A1494" s="110"/>
      <c r="B1494" s="111"/>
      <c r="C1494" s="112"/>
      <c r="D1494" s="113"/>
      <c r="E1494" s="114"/>
      <c r="F1494" s="54"/>
      <c r="G1494" s="55"/>
    </row>
    <row r="1495" spans="1:7">
      <c r="A1495" s="110"/>
      <c r="B1495" s="111"/>
      <c r="C1495" s="112"/>
      <c r="D1495" s="113"/>
      <c r="E1495" s="114"/>
      <c r="F1495" s="54"/>
      <c r="G1495" s="55"/>
    </row>
    <row r="1496" spans="1:7">
      <c r="A1496" s="110"/>
      <c r="B1496" s="111"/>
      <c r="C1496" s="112"/>
      <c r="D1496" s="113"/>
      <c r="E1496" s="114"/>
      <c r="F1496" s="54"/>
      <c r="G1496" s="55"/>
    </row>
    <row r="1497" spans="1:7">
      <c r="A1497" s="110"/>
      <c r="B1497" s="111"/>
      <c r="C1497" s="112"/>
      <c r="D1497" s="113"/>
      <c r="E1497" s="114"/>
      <c r="F1497" s="54"/>
      <c r="G1497" s="55"/>
    </row>
    <row r="1498" spans="1:7">
      <c r="A1498" s="110"/>
      <c r="B1498" s="111"/>
      <c r="C1498" s="112"/>
      <c r="D1498" s="113"/>
      <c r="E1498" s="114"/>
      <c r="F1498" s="54"/>
      <c r="G1498" s="55"/>
    </row>
    <row r="1499" spans="1:7">
      <c r="A1499" s="110"/>
      <c r="B1499" s="111"/>
      <c r="C1499" s="112"/>
      <c r="D1499" s="113"/>
      <c r="E1499" s="114"/>
      <c r="F1499" s="54"/>
      <c r="G1499" s="55"/>
    </row>
    <row r="1500" spans="1:7">
      <c r="A1500" s="110"/>
      <c r="B1500" s="111"/>
      <c r="C1500" s="112"/>
      <c r="D1500" s="113"/>
      <c r="E1500" s="114"/>
      <c r="F1500" s="54"/>
      <c r="G1500" s="55"/>
    </row>
    <row r="1501" spans="1:7">
      <c r="A1501" s="110"/>
      <c r="B1501" s="111"/>
      <c r="C1501" s="112"/>
      <c r="D1501" s="113"/>
      <c r="E1501" s="114"/>
      <c r="F1501" s="54"/>
      <c r="G1501" s="55"/>
    </row>
    <row r="1502" spans="1:7">
      <c r="A1502" s="110"/>
      <c r="B1502" s="111"/>
      <c r="C1502" s="112"/>
      <c r="D1502" s="113"/>
      <c r="E1502" s="114"/>
      <c r="F1502" s="54"/>
      <c r="G1502" s="55"/>
    </row>
    <row r="1503" spans="1:7">
      <c r="A1503" s="110"/>
      <c r="B1503" s="111"/>
      <c r="C1503" s="112"/>
      <c r="D1503" s="113"/>
      <c r="E1503" s="114"/>
      <c r="F1503" s="54"/>
      <c r="G1503" s="55"/>
    </row>
    <row r="1504" spans="1:7">
      <c r="A1504" s="110"/>
      <c r="B1504" s="111"/>
      <c r="C1504" s="112"/>
      <c r="D1504" s="113"/>
      <c r="E1504" s="114"/>
      <c r="F1504" s="54"/>
      <c r="G1504" s="55"/>
    </row>
    <row r="1505" spans="1:7">
      <c r="A1505" s="110"/>
      <c r="B1505" s="111"/>
      <c r="C1505" s="112"/>
      <c r="D1505" s="113"/>
      <c r="E1505" s="114"/>
      <c r="F1505" s="54"/>
      <c r="G1505" s="55"/>
    </row>
    <row r="1506" spans="1:7">
      <c r="A1506" s="110"/>
      <c r="B1506" s="111"/>
      <c r="C1506" s="112"/>
      <c r="D1506" s="113"/>
      <c r="E1506" s="114"/>
      <c r="F1506" s="54"/>
      <c r="G1506" s="55"/>
    </row>
    <row r="1507" spans="1:7">
      <c r="A1507" s="110"/>
      <c r="B1507" s="111"/>
      <c r="C1507" s="112"/>
      <c r="D1507" s="113"/>
      <c r="E1507" s="114"/>
      <c r="F1507" s="54"/>
      <c r="G1507" s="55"/>
    </row>
    <row r="1508" spans="1:7">
      <c r="A1508" s="110"/>
      <c r="B1508" s="111"/>
      <c r="C1508" s="112"/>
      <c r="D1508" s="113"/>
      <c r="E1508" s="114"/>
      <c r="F1508" s="54"/>
      <c r="G1508" s="55"/>
    </row>
    <row r="1509" spans="1:7">
      <c r="A1509" s="110"/>
      <c r="B1509" s="111"/>
      <c r="C1509" s="112"/>
      <c r="D1509" s="113"/>
      <c r="E1509" s="114"/>
      <c r="F1509" s="54"/>
      <c r="G1509" s="55"/>
    </row>
    <row r="1510" spans="1:7">
      <c r="A1510" s="110"/>
      <c r="B1510" s="111"/>
      <c r="C1510" s="112"/>
      <c r="D1510" s="113"/>
      <c r="E1510" s="114"/>
      <c r="F1510" s="54"/>
      <c r="G1510" s="55"/>
    </row>
    <row r="1511" spans="1:7">
      <c r="A1511" s="110"/>
      <c r="B1511" s="111"/>
      <c r="C1511" s="112"/>
      <c r="D1511" s="113"/>
      <c r="E1511" s="114"/>
      <c r="F1511" s="54"/>
      <c r="G1511" s="55"/>
    </row>
    <row r="1512" spans="1:7">
      <c r="A1512" s="110"/>
      <c r="B1512" s="111"/>
      <c r="C1512" s="112"/>
      <c r="D1512" s="113"/>
      <c r="E1512" s="114"/>
      <c r="F1512" s="54"/>
      <c r="G1512" s="55"/>
    </row>
    <row r="1513" spans="1:7">
      <c r="A1513" s="110"/>
      <c r="B1513" s="111"/>
      <c r="C1513" s="112"/>
      <c r="D1513" s="113"/>
      <c r="E1513" s="114"/>
      <c r="F1513" s="54"/>
      <c r="G1513" s="55"/>
    </row>
    <row r="1514" spans="1:7">
      <c r="A1514" s="110"/>
      <c r="B1514" s="111"/>
      <c r="C1514" s="112"/>
      <c r="D1514" s="113"/>
      <c r="E1514" s="114"/>
      <c r="F1514" s="54"/>
      <c r="G1514" s="55"/>
    </row>
    <row r="1515" spans="1:7">
      <c r="A1515" s="110"/>
      <c r="B1515" s="111"/>
      <c r="C1515" s="112"/>
      <c r="D1515" s="113"/>
      <c r="E1515" s="114"/>
      <c r="F1515" s="54"/>
      <c r="G1515" s="55"/>
    </row>
    <row r="1516" spans="1:7">
      <c r="A1516" s="110"/>
      <c r="B1516" s="111"/>
      <c r="C1516" s="112"/>
      <c r="D1516" s="113"/>
      <c r="E1516" s="114"/>
      <c r="F1516" s="54"/>
      <c r="G1516" s="55"/>
    </row>
    <row r="1517" spans="1:7">
      <c r="A1517" s="110"/>
      <c r="B1517" s="111"/>
      <c r="C1517" s="112"/>
      <c r="D1517" s="113"/>
      <c r="E1517" s="114"/>
      <c r="F1517" s="54"/>
      <c r="G1517" s="55"/>
    </row>
    <row r="1518" spans="1:7">
      <c r="A1518" s="110"/>
      <c r="B1518" s="111"/>
      <c r="C1518" s="112"/>
      <c r="D1518" s="113"/>
      <c r="E1518" s="114"/>
      <c r="F1518" s="54"/>
      <c r="G1518" s="55"/>
    </row>
    <row r="1519" spans="1:7">
      <c r="A1519" s="110"/>
      <c r="B1519" s="111"/>
      <c r="C1519" s="112"/>
      <c r="D1519" s="113"/>
      <c r="E1519" s="114"/>
      <c r="F1519" s="54"/>
      <c r="G1519" s="55"/>
    </row>
    <row r="1520" spans="1:7">
      <c r="A1520" s="110"/>
      <c r="B1520" s="111"/>
      <c r="C1520" s="112"/>
      <c r="D1520" s="113"/>
      <c r="E1520" s="114"/>
      <c r="F1520" s="54"/>
      <c r="G1520" s="55"/>
    </row>
    <row r="1521" spans="1:7">
      <c r="A1521" s="110"/>
      <c r="B1521" s="111"/>
      <c r="C1521" s="112"/>
      <c r="D1521" s="113"/>
      <c r="E1521" s="114"/>
      <c r="F1521" s="54"/>
      <c r="G1521" s="55"/>
    </row>
    <row r="1522" spans="1:7">
      <c r="A1522" s="110"/>
      <c r="B1522" s="111"/>
      <c r="C1522" s="112"/>
      <c r="D1522" s="113"/>
      <c r="E1522" s="114"/>
      <c r="F1522" s="54"/>
      <c r="G1522" s="55"/>
    </row>
    <row r="1523" spans="1:7">
      <c r="A1523" s="110"/>
      <c r="B1523" s="111"/>
      <c r="C1523" s="112"/>
      <c r="D1523" s="113"/>
      <c r="E1523" s="114"/>
      <c r="F1523" s="54"/>
      <c r="G1523" s="55"/>
    </row>
    <row r="1524" spans="1:7">
      <c r="A1524" s="110"/>
      <c r="B1524" s="111"/>
      <c r="C1524" s="112"/>
      <c r="D1524" s="113"/>
      <c r="E1524" s="114"/>
      <c r="F1524" s="54"/>
      <c r="G1524" s="55"/>
    </row>
    <row r="1525" spans="1:7">
      <c r="A1525" s="110"/>
      <c r="B1525" s="111"/>
      <c r="C1525" s="112"/>
      <c r="D1525" s="113"/>
      <c r="E1525" s="114"/>
      <c r="F1525" s="54"/>
      <c r="G1525" s="55"/>
    </row>
    <row r="1526" spans="1:7">
      <c r="A1526" s="110"/>
      <c r="B1526" s="111"/>
      <c r="C1526" s="112"/>
      <c r="D1526" s="113"/>
      <c r="E1526" s="114"/>
      <c r="F1526" s="54"/>
      <c r="G1526" s="55"/>
    </row>
    <row r="1527" spans="1:7">
      <c r="A1527" s="110"/>
      <c r="B1527" s="111"/>
      <c r="C1527" s="112"/>
      <c r="D1527" s="113"/>
      <c r="E1527" s="114"/>
      <c r="F1527" s="54"/>
      <c r="G1527" s="55"/>
    </row>
    <row r="1528" spans="1:7">
      <c r="A1528" s="110"/>
      <c r="B1528" s="111"/>
      <c r="C1528" s="112"/>
      <c r="D1528" s="113"/>
      <c r="E1528" s="114"/>
      <c r="F1528" s="54"/>
      <c r="G1528" s="55"/>
    </row>
    <row r="1529" spans="1:7">
      <c r="A1529" s="110"/>
      <c r="B1529" s="111"/>
      <c r="C1529" s="112"/>
      <c r="D1529" s="113"/>
      <c r="E1529" s="114"/>
      <c r="F1529" s="54"/>
      <c r="G1529" s="55"/>
    </row>
    <row r="1530" spans="1:7">
      <c r="A1530" s="110"/>
      <c r="B1530" s="111"/>
      <c r="C1530" s="112"/>
      <c r="D1530" s="113"/>
      <c r="E1530" s="114"/>
      <c r="F1530" s="54"/>
      <c r="G1530" s="55"/>
    </row>
    <row r="1531" spans="1:7">
      <c r="A1531" s="110"/>
      <c r="B1531" s="111"/>
      <c r="C1531" s="112"/>
      <c r="D1531" s="113"/>
      <c r="E1531" s="114"/>
      <c r="F1531" s="54"/>
      <c r="G1531" s="55"/>
    </row>
    <row r="1532" spans="1:7">
      <c r="A1532" s="110"/>
      <c r="B1532" s="111"/>
      <c r="C1532" s="112"/>
      <c r="D1532" s="113"/>
      <c r="E1532" s="114"/>
      <c r="F1532" s="54"/>
      <c r="G1532" s="55"/>
    </row>
    <row r="1533" spans="1:7">
      <c r="A1533" s="110"/>
      <c r="B1533" s="111"/>
      <c r="C1533" s="112"/>
      <c r="D1533" s="113"/>
      <c r="E1533" s="114"/>
      <c r="F1533" s="54"/>
      <c r="G1533" s="55"/>
    </row>
    <row r="1534" spans="1:7">
      <c r="A1534" s="110"/>
      <c r="B1534" s="111"/>
      <c r="C1534" s="112"/>
      <c r="D1534" s="113"/>
      <c r="E1534" s="114"/>
      <c r="F1534" s="54"/>
      <c r="G1534" s="55"/>
    </row>
    <row r="1535" spans="1:7">
      <c r="A1535" s="110"/>
      <c r="B1535" s="111"/>
      <c r="C1535" s="112"/>
      <c r="D1535" s="113"/>
      <c r="E1535" s="114"/>
      <c r="F1535" s="54"/>
      <c r="G1535" s="55"/>
    </row>
    <row r="1536" spans="1:7">
      <c r="A1536" s="110"/>
      <c r="B1536" s="111"/>
      <c r="C1536" s="112"/>
      <c r="D1536" s="113"/>
      <c r="E1536" s="114"/>
      <c r="F1536" s="54"/>
      <c r="G1536" s="55"/>
    </row>
    <row r="1537" spans="1:7">
      <c r="A1537" s="110"/>
      <c r="B1537" s="111"/>
      <c r="C1537" s="112"/>
      <c r="D1537" s="113"/>
      <c r="E1537" s="114"/>
      <c r="F1537" s="54"/>
      <c r="G1537" s="55"/>
    </row>
    <row r="1538" spans="1:7">
      <c r="A1538" s="110"/>
      <c r="B1538" s="111"/>
      <c r="C1538" s="112"/>
      <c r="D1538" s="113"/>
      <c r="E1538" s="114"/>
      <c r="F1538" s="54"/>
      <c r="G1538" s="55"/>
    </row>
    <row r="1539" spans="1:7">
      <c r="A1539" s="110"/>
      <c r="B1539" s="111"/>
      <c r="C1539" s="112"/>
      <c r="D1539" s="113"/>
      <c r="E1539" s="114"/>
      <c r="F1539" s="54"/>
      <c r="G1539" s="55"/>
    </row>
    <row r="1540" spans="1:7">
      <c r="A1540" s="110"/>
      <c r="B1540" s="111"/>
      <c r="C1540" s="112"/>
      <c r="D1540" s="113"/>
      <c r="E1540" s="114"/>
      <c r="F1540" s="54"/>
      <c r="G1540" s="55"/>
    </row>
    <row r="1541" spans="1:7">
      <c r="A1541" s="110"/>
      <c r="B1541" s="111"/>
      <c r="C1541" s="112"/>
      <c r="D1541" s="113"/>
      <c r="E1541" s="114"/>
      <c r="F1541" s="54"/>
      <c r="G1541" s="55"/>
    </row>
    <row r="1542" spans="1:7">
      <c r="A1542" s="110"/>
      <c r="B1542" s="111"/>
      <c r="C1542" s="112"/>
      <c r="D1542" s="113"/>
      <c r="E1542" s="114"/>
      <c r="F1542" s="54"/>
      <c r="G1542" s="55"/>
    </row>
    <row r="1543" spans="1:7">
      <c r="A1543" s="110"/>
      <c r="B1543" s="111"/>
      <c r="C1543" s="112"/>
      <c r="D1543" s="113"/>
      <c r="E1543" s="114"/>
      <c r="F1543" s="54"/>
      <c r="G1543" s="55"/>
    </row>
    <row r="1544" spans="1:7">
      <c r="A1544" s="110"/>
      <c r="B1544" s="111"/>
      <c r="C1544" s="112"/>
      <c r="D1544" s="113"/>
      <c r="E1544" s="114"/>
      <c r="F1544" s="54"/>
      <c r="G1544" s="55"/>
    </row>
    <row r="1545" spans="1:7">
      <c r="A1545" s="110"/>
      <c r="B1545" s="111"/>
      <c r="C1545" s="112"/>
      <c r="D1545" s="113"/>
      <c r="E1545" s="114"/>
      <c r="F1545" s="54"/>
      <c r="G1545" s="55"/>
    </row>
    <row r="1546" spans="1:7">
      <c r="A1546" s="110"/>
      <c r="B1546" s="111"/>
      <c r="C1546" s="112"/>
      <c r="D1546" s="113"/>
      <c r="E1546" s="114"/>
      <c r="F1546" s="54"/>
      <c r="G1546" s="55"/>
    </row>
    <row r="1547" spans="1:7">
      <c r="A1547" s="110"/>
      <c r="B1547" s="111"/>
      <c r="C1547" s="112"/>
      <c r="D1547" s="113"/>
      <c r="E1547" s="114"/>
      <c r="F1547" s="54"/>
      <c r="G1547" s="55"/>
    </row>
    <row r="1548" spans="1:7">
      <c r="A1548" s="110"/>
      <c r="B1548" s="111"/>
      <c r="C1548" s="112"/>
      <c r="D1548" s="113"/>
      <c r="E1548" s="114"/>
      <c r="F1548" s="54"/>
      <c r="G1548" s="55"/>
    </row>
    <row r="1549" spans="1:7">
      <c r="A1549" s="110"/>
      <c r="B1549" s="111"/>
      <c r="C1549" s="112"/>
      <c r="D1549" s="113"/>
      <c r="E1549" s="114"/>
      <c r="F1549" s="54"/>
      <c r="G1549" s="55"/>
    </row>
    <row r="1550" spans="1:7">
      <c r="A1550" s="110"/>
      <c r="B1550" s="111"/>
      <c r="C1550" s="112"/>
      <c r="D1550" s="113"/>
      <c r="E1550" s="114"/>
      <c r="F1550" s="54"/>
      <c r="G1550" s="55"/>
    </row>
    <row r="1551" spans="1:7">
      <c r="A1551" s="110"/>
      <c r="B1551" s="111"/>
      <c r="C1551" s="112"/>
      <c r="D1551" s="113"/>
      <c r="E1551" s="114"/>
      <c r="F1551" s="54"/>
      <c r="G1551" s="55"/>
    </row>
    <row r="1552" spans="1:7">
      <c r="A1552" s="110"/>
      <c r="B1552" s="111"/>
      <c r="C1552" s="112"/>
      <c r="D1552" s="113"/>
      <c r="E1552" s="114"/>
      <c r="F1552" s="54"/>
      <c r="G1552" s="55"/>
    </row>
    <row r="1553" spans="1:7">
      <c r="A1553" s="110"/>
      <c r="B1553" s="111"/>
      <c r="C1553" s="112"/>
      <c r="D1553" s="113"/>
      <c r="E1553" s="114"/>
      <c r="F1553" s="54"/>
      <c r="G1553" s="55"/>
    </row>
    <row r="1554" spans="1:7">
      <c r="A1554" s="110"/>
      <c r="B1554" s="111"/>
      <c r="C1554" s="112"/>
      <c r="D1554" s="113"/>
      <c r="E1554" s="114"/>
      <c r="F1554" s="54"/>
      <c r="G1554" s="55"/>
    </row>
    <row r="1555" spans="1:7">
      <c r="A1555" s="110"/>
      <c r="B1555" s="111"/>
      <c r="C1555" s="112"/>
      <c r="D1555" s="113"/>
      <c r="E1555" s="114"/>
      <c r="F1555" s="54"/>
      <c r="G1555" s="55"/>
    </row>
    <row r="1556" spans="1:7">
      <c r="A1556" s="110"/>
      <c r="B1556" s="111"/>
      <c r="C1556" s="112"/>
      <c r="D1556" s="113"/>
      <c r="E1556" s="114"/>
      <c r="F1556" s="54"/>
      <c r="G1556" s="55"/>
    </row>
    <row r="1557" spans="1:7">
      <c r="A1557" s="110"/>
      <c r="B1557" s="111"/>
      <c r="C1557" s="112"/>
      <c r="D1557" s="113"/>
      <c r="E1557" s="114"/>
      <c r="F1557" s="54"/>
      <c r="G1557" s="55"/>
    </row>
    <row r="1558" spans="1:7">
      <c r="A1558" s="110"/>
      <c r="B1558" s="111"/>
      <c r="C1558" s="112"/>
      <c r="D1558" s="113"/>
      <c r="E1558" s="114"/>
      <c r="F1558" s="54"/>
      <c r="G1558" s="55"/>
    </row>
    <row r="1559" spans="1:7">
      <c r="A1559" s="110"/>
      <c r="B1559" s="111"/>
      <c r="C1559" s="112"/>
      <c r="D1559" s="113"/>
      <c r="E1559" s="114"/>
      <c r="F1559" s="54"/>
      <c r="G1559" s="55"/>
    </row>
    <row r="1560" spans="1:7">
      <c r="A1560" s="110"/>
      <c r="B1560" s="111"/>
      <c r="C1560" s="112"/>
      <c r="D1560" s="113"/>
      <c r="E1560" s="114"/>
      <c r="F1560" s="54"/>
      <c r="G1560" s="55"/>
    </row>
    <row r="1561" spans="1:7">
      <c r="A1561" s="110"/>
      <c r="B1561" s="111"/>
      <c r="C1561" s="112"/>
      <c r="D1561" s="113"/>
      <c r="E1561" s="114"/>
      <c r="F1561" s="54"/>
      <c r="G1561" s="55"/>
    </row>
    <row r="1562" spans="1:7">
      <c r="A1562" s="110"/>
      <c r="B1562" s="111"/>
      <c r="C1562" s="112"/>
      <c r="D1562" s="113"/>
      <c r="E1562" s="114"/>
      <c r="F1562" s="54"/>
      <c r="G1562" s="55"/>
    </row>
    <row r="1563" spans="1:7">
      <c r="A1563" s="110"/>
      <c r="B1563" s="111"/>
      <c r="C1563" s="112"/>
      <c r="D1563" s="113"/>
      <c r="E1563" s="114"/>
      <c r="F1563" s="54"/>
      <c r="G1563" s="55"/>
    </row>
    <row r="1564" spans="1:7">
      <c r="A1564" s="110"/>
      <c r="B1564" s="111"/>
      <c r="C1564" s="112"/>
      <c r="D1564" s="113"/>
      <c r="E1564" s="114"/>
      <c r="F1564" s="54"/>
      <c r="G1564" s="55"/>
    </row>
    <row r="1565" spans="1:7">
      <c r="A1565" s="110"/>
      <c r="B1565" s="111"/>
      <c r="C1565" s="112"/>
      <c r="D1565" s="113"/>
      <c r="E1565" s="114"/>
      <c r="F1565" s="54"/>
      <c r="G1565" s="55"/>
    </row>
    <row r="1566" spans="1:7">
      <c r="A1566" s="110"/>
      <c r="B1566" s="111"/>
      <c r="C1566" s="112"/>
      <c r="D1566" s="113"/>
      <c r="E1566" s="114"/>
      <c r="F1566" s="54"/>
      <c r="G1566" s="55"/>
    </row>
    <row r="1567" spans="1:7">
      <c r="A1567" s="110"/>
      <c r="B1567" s="111"/>
      <c r="C1567" s="112"/>
      <c r="D1567" s="113"/>
      <c r="E1567" s="114"/>
      <c r="F1567" s="54"/>
      <c r="G1567" s="55"/>
    </row>
    <row r="1568" spans="1:7">
      <c r="A1568" s="110"/>
      <c r="B1568" s="111"/>
      <c r="C1568" s="112"/>
      <c r="D1568" s="113"/>
      <c r="E1568" s="114"/>
      <c r="F1568" s="54"/>
      <c r="G1568" s="55"/>
    </row>
    <row r="1569" spans="1:7">
      <c r="A1569" s="110"/>
      <c r="B1569" s="111"/>
      <c r="C1569" s="112"/>
      <c r="D1569" s="113"/>
      <c r="E1569" s="114"/>
      <c r="F1569" s="54"/>
      <c r="G1569" s="55"/>
    </row>
    <row r="1570" spans="1:7">
      <c r="A1570" s="110"/>
      <c r="B1570" s="111"/>
      <c r="C1570" s="112"/>
      <c r="D1570" s="113"/>
      <c r="E1570" s="114"/>
      <c r="F1570" s="54"/>
      <c r="G1570" s="55"/>
    </row>
    <row r="1571" spans="1:7">
      <c r="A1571" s="110"/>
      <c r="B1571" s="111"/>
      <c r="C1571" s="112"/>
      <c r="D1571" s="113"/>
      <c r="E1571" s="114"/>
      <c r="F1571" s="54"/>
      <c r="G1571" s="55"/>
    </row>
    <row r="1572" spans="1:7">
      <c r="A1572" s="110"/>
      <c r="B1572" s="111"/>
      <c r="C1572" s="112"/>
      <c r="D1572" s="113"/>
      <c r="E1572" s="114"/>
      <c r="F1572" s="54"/>
      <c r="G1572" s="55"/>
    </row>
    <row r="1573" spans="1:7">
      <c r="A1573" s="110"/>
      <c r="B1573" s="111"/>
      <c r="C1573" s="112"/>
      <c r="D1573" s="113"/>
      <c r="E1573" s="114"/>
      <c r="F1573" s="54"/>
      <c r="G1573" s="55"/>
    </row>
    <row r="1574" spans="1:7">
      <c r="A1574" s="110"/>
      <c r="B1574" s="111"/>
      <c r="C1574" s="112"/>
      <c r="D1574" s="113"/>
      <c r="E1574" s="114"/>
      <c r="F1574" s="54"/>
      <c r="G1574" s="55"/>
    </row>
    <row r="1575" spans="1:7">
      <c r="A1575" s="110"/>
      <c r="B1575" s="111"/>
      <c r="C1575" s="112"/>
      <c r="D1575" s="113"/>
      <c r="E1575" s="114"/>
      <c r="F1575" s="54"/>
      <c r="G1575" s="55"/>
    </row>
    <row r="1576" spans="1:7">
      <c r="A1576" s="110"/>
      <c r="B1576" s="111"/>
      <c r="C1576" s="112"/>
      <c r="D1576" s="113"/>
      <c r="E1576" s="114"/>
      <c r="F1576" s="54"/>
      <c r="G1576" s="55"/>
    </row>
    <row r="1577" spans="1:7">
      <c r="A1577" s="110"/>
      <c r="B1577" s="111"/>
      <c r="C1577" s="112"/>
      <c r="D1577" s="113"/>
      <c r="E1577" s="114"/>
      <c r="F1577" s="54"/>
      <c r="G1577" s="55"/>
    </row>
    <row r="1578" spans="1:7">
      <c r="A1578" s="110"/>
      <c r="B1578" s="111"/>
      <c r="C1578" s="112"/>
      <c r="D1578" s="113"/>
      <c r="E1578" s="114"/>
      <c r="F1578" s="54"/>
      <c r="G1578" s="55"/>
    </row>
    <row r="1579" spans="1:7">
      <c r="A1579" s="110"/>
      <c r="B1579" s="111"/>
      <c r="C1579" s="112"/>
      <c r="D1579" s="113"/>
      <c r="E1579" s="114"/>
      <c r="F1579" s="54"/>
      <c r="G1579" s="55"/>
    </row>
    <row r="1580" spans="1:7">
      <c r="A1580" s="110"/>
      <c r="B1580" s="111"/>
      <c r="C1580" s="112"/>
      <c r="D1580" s="113"/>
      <c r="E1580" s="114"/>
      <c r="F1580" s="54"/>
      <c r="G1580" s="55"/>
    </row>
    <row r="1581" spans="1:7">
      <c r="A1581" s="110"/>
      <c r="B1581" s="111"/>
      <c r="C1581" s="112"/>
      <c r="D1581" s="113"/>
      <c r="E1581" s="114"/>
      <c r="F1581" s="54"/>
      <c r="G1581" s="55"/>
    </row>
    <row r="1582" spans="1:7">
      <c r="A1582" s="110"/>
      <c r="B1582" s="111"/>
      <c r="C1582" s="112"/>
      <c r="D1582" s="113"/>
      <c r="E1582" s="114"/>
      <c r="F1582" s="54"/>
      <c r="G1582" s="55"/>
    </row>
    <row r="1583" spans="1:7">
      <c r="A1583" s="110"/>
      <c r="B1583" s="111"/>
      <c r="C1583" s="112"/>
      <c r="D1583" s="113"/>
      <c r="E1583" s="114"/>
      <c r="F1583" s="54"/>
      <c r="G1583" s="55"/>
    </row>
    <row r="1584" spans="1:7">
      <c r="A1584" s="110"/>
      <c r="B1584" s="111"/>
      <c r="C1584" s="112"/>
      <c r="D1584" s="113"/>
      <c r="E1584" s="114"/>
      <c r="F1584" s="54"/>
      <c r="G1584" s="55"/>
    </row>
    <row r="1585" spans="1:7">
      <c r="A1585" s="110"/>
      <c r="B1585" s="111"/>
      <c r="C1585" s="112"/>
      <c r="D1585" s="113"/>
      <c r="E1585" s="114"/>
      <c r="F1585" s="54"/>
      <c r="G1585" s="55"/>
    </row>
    <row r="1586" spans="1:7">
      <c r="A1586" s="110"/>
      <c r="B1586" s="111"/>
      <c r="C1586" s="112"/>
      <c r="D1586" s="113"/>
      <c r="E1586" s="114"/>
      <c r="F1586" s="54"/>
      <c r="G1586" s="55"/>
    </row>
    <row r="1587" spans="1:7">
      <c r="A1587" s="110"/>
      <c r="B1587" s="111"/>
      <c r="C1587" s="112"/>
      <c r="D1587" s="113"/>
      <c r="E1587" s="114"/>
      <c r="F1587" s="54"/>
      <c r="G1587" s="55"/>
    </row>
    <row r="1588" spans="1:7">
      <c r="A1588" s="110"/>
      <c r="B1588" s="111"/>
      <c r="C1588" s="112"/>
      <c r="D1588" s="113"/>
      <c r="E1588" s="114"/>
      <c r="F1588" s="54"/>
      <c r="G1588" s="55"/>
    </row>
    <row r="1589" spans="1:7">
      <c r="A1589" s="110"/>
      <c r="B1589" s="111"/>
      <c r="C1589" s="112"/>
      <c r="D1589" s="113"/>
      <c r="E1589" s="114"/>
      <c r="F1589" s="54"/>
      <c r="G1589" s="55"/>
    </row>
    <row r="1590" spans="1:7">
      <c r="A1590" s="110"/>
      <c r="B1590" s="111"/>
      <c r="C1590" s="112"/>
      <c r="D1590" s="113"/>
      <c r="E1590" s="114"/>
      <c r="F1590" s="54"/>
      <c r="G1590" s="55"/>
    </row>
    <row r="1591" spans="1:7">
      <c r="A1591" s="110"/>
      <c r="B1591" s="111"/>
      <c r="C1591" s="112"/>
      <c r="D1591" s="113"/>
      <c r="E1591" s="114"/>
      <c r="F1591" s="54"/>
      <c r="G1591" s="55"/>
    </row>
    <row r="1592" spans="1:7">
      <c r="A1592" s="110"/>
      <c r="B1592" s="111"/>
      <c r="C1592" s="112"/>
      <c r="D1592" s="113"/>
      <c r="E1592" s="114"/>
      <c r="F1592" s="54"/>
      <c r="G1592" s="55"/>
    </row>
    <row r="1593" spans="1:7">
      <c r="A1593" s="110"/>
      <c r="B1593" s="111"/>
      <c r="C1593" s="112"/>
      <c r="D1593" s="113"/>
      <c r="E1593" s="114"/>
      <c r="F1593" s="54"/>
      <c r="G1593" s="55"/>
    </row>
    <row r="1594" spans="1:7">
      <c r="A1594" s="110"/>
      <c r="B1594" s="111"/>
      <c r="C1594" s="112"/>
      <c r="D1594" s="113"/>
      <c r="E1594" s="114"/>
      <c r="F1594" s="54"/>
      <c r="G1594" s="55"/>
    </row>
    <row r="1595" spans="1:7">
      <c r="A1595" s="110"/>
      <c r="B1595" s="111"/>
      <c r="C1595" s="112"/>
      <c r="D1595" s="113"/>
      <c r="E1595" s="114"/>
      <c r="F1595" s="54"/>
      <c r="G1595" s="55"/>
    </row>
    <row r="1596" spans="1:7">
      <c r="A1596" s="110"/>
      <c r="B1596" s="111"/>
      <c r="C1596" s="112"/>
      <c r="D1596" s="113"/>
      <c r="E1596" s="114"/>
      <c r="F1596" s="54"/>
      <c r="G1596" s="55"/>
    </row>
    <row r="1597" spans="1:7">
      <c r="A1597" s="110"/>
      <c r="B1597" s="111"/>
      <c r="C1597" s="112"/>
      <c r="D1597" s="113"/>
      <c r="E1597" s="114"/>
      <c r="F1597" s="54"/>
      <c r="G1597" s="55"/>
    </row>
    <row r="1598" spans="1:7">
      <c r="A1598" s="110"/>
      <c r="B1598" s="111"/>
      <c r="C1598" s="112"/>
      <c r="D1598" s="113"/>
      <c r="E1598" s="114"/>
      <c r="F1598" s="54"/>
      <c r="G1598" s="55"/>
    </row>
    <row r="1599" spans="1:7">
      <c r="A1599" s="110"/>
      <c r="B1599" s="111"/>
      <c r="C1599" s="112"/>
      <c r="D1599" s="113"/>
      <c r="E1599" s="114"/>
      <c r="F1599" s="54"/>
      <c r="G1599" s="55"/>
    </row>
    <row r="1600" spans="1:7">
      <c r="A1600" s="110"/>
      <c r="B1600" s="111"/>
      <c r="C1600" s="112"/>
      <c r="D1600" s="113"/>
      <c r="E1600" s="114"/>
      <c r="F1600" s="54"/>
      <c r="G1600" s="55"/>
    </row>
    <row r="1601" spans="1:7">
      <c r="A1601" s="110"/>
      <c r="B1601" s="111"/>
      <c r="C1601" s="112"/>
      <c r="D1601" s="113"/>
      <c r="E1601" s="114"/>
      <c r="F1601" s="54"/>
      <c r="G1601" s="55"/>
    </row>
    <row r="1602" spans="1:7">
      <c r="A1602" s="110"/>
      <c r="B1602" s="111"/>
      <c r="C1602" s="112"/>
      <c r="D1602" s="113"/>
      <c r="E1602" s="114"/>
      <c r="F1602" s="54"/>
      <c r="G1602" s="55"/>
    </row>
    <row r="1603" spans="1:7">
      <c r="A1603" s="110"/>
      <c r="B1603" s="111"/>
      <c r="C1603" s="112"/>
      <c r="D1603" s="113"/>
      <c r="E1603" s="114"/>
      <c r="F1603" s="54"/>
      <c r="G1603" s="55"/>
    </row>
    <row r="1604" spans="1:7">
      <c r="A1604" s="110"/>
      <c r="B1604" s="111"/>
      <c r="C1604" s="112"/>
      <c r="D1604" s="113"/>
      <c r="E1604" s="114"/>
      <c r="F1604" s="54"/>
      <c r="G1604" s="55"/>
    </row>
    <row r="1605" spans="1:7">
      <c r="A1605" s="110"/>
      <c r="B1605" s="111"/>
      <c r="C1605" s="112"/>
      <c r="D1605" s="113"/>
      <c r="E1605" s="114"/>
      <c r="F1605" s="54"/>
      <c r="G1605" s="55"/>
    </row>
    <row r="1606" spans="1:7">
      <c r="A1606" s="110"/>
      <c r="B1606" s="111"/>
      <c r="C1606" s="112"/>
      <c r="D1606" s="113"/>
      <c r="E1606" s="114"/>
      <c r="F1606" s="54"/>
      <c r="G1606" s="55"/>
    </row>
    <row r="1607" spans="1:7">
      <c r="A1607" s="110"/>
      <c r="B1607" s="111"/>
      <c r="C1607" s="112"/>
      <c r="D1607" s="113"/>
      <c r="E1607" s="114"/>
      <c r="F1607" s="54"/>
      <c r="G1607" s="55"/>
    </row>
    <row r="1608" spans="1:7">
      <c r="A1608" s="110"/>
      <c r="B1608" s="111"/>
      <c r="C1608" s="112"/>
      <c r="D1608" s="113"/>
      <c r="E1608" s="114"/>
      <c r="F1608" s="54"/>
      <c r="G1608" s="55"/>
    </row>
    <row r="1609" spans="1:7">
      <c r="A1609" s="110"/>
      <c r="B1609" s="111"/>
      <c r="C1609" s="112"/>
      <c r="D1609" s="113"/>
      <c r="E1609" s="114"/>
      <c r="F1609" s="54"/>
      <c r="G1609" s="55"/>
    </row>
    <row r="1610" spans="1:7">
      <c r="A1610" s="110"/>
      <c r="B1610" s="111"/>
      <c r="C1610" s="112"/>
      <c r="D1610" s="113"/>
      <c r="E1610" s="114"/>
      <c r="F1610" s="54"/>
      <c r="G1610" s="55"/>
    </row>
    <row r="1611" spans="1:7">
      <c r="A1611" s="110"/>
      <c r="B1611" s="111"/>
      <c r="C1611" s="112"/>
      <c r="D1611" s="113"/>
      <c r="E1611" s="114"/>
      <c r="F1611" s="54"/>
      <c r="G1611" s="55"/>
    </row>
    <row r="1612" spans="1:7">
      <c r="A1612" s="110"/>
      <c r="B1612" s="111"/>
      <c r="C1612" s="112"/>
      <c r="D1612" s="113"/>
      <c r="E1612" s="114"/>
      <c r="F1612" s="54"/>
      <c r="G1612" s="55"/>
    </row>
    <row r="1613" spans="1:7">
      <c r="A1613" s="110"/>
      <c r="B1613" s="111"/>
      <c r="C1613" s="112"/>
      <c r="D1613" s="113"/>
      <c r="E1613" s="114"/>
      <c r="F1613" s="54"/>
      <c r="G1613" s="55"/>
    </row>
    <row r="1614" spans="1:7">
      <c r="A1614" s="110"/>
      <c r="B1614" s="111"/>
      <c r="C1614" s="112"/>
      <c r="D1614" s="113"/>
      <c r="E1614" s="114"/>
      <c r="F1614" s="54"/>
      <c r="G1614" s="55"/>
    </row>
    <row r="1615" spans="1:7">
      <c r="A1615" s="110"/>
      <c r="B1615" s="111"/>
      <c r="C1615" s="112"/>
      <c r="D1615" s="113"/>
      <c r="E1615" s="114"/>
      <c r="F1615" s="54"/>
      <c r="G1615" s="55"/>
    </row>
    <row r="1616" spans="1:7">
      <c r="A1616" s="110"/>
      <c r="B1616" s="111"/>
      <c r="C1616" s="112"/>
      <c r="D1616" s="113"/>
      <c r="E1616" s="114"/>
      <c r="F1616" s="54"/>
      <c r="G1616" s="55"/>
    </row>
    <row r="1617" spans="1:7">
      <c r="A1617" s="110"/>
      <c r="B1617" s="111"/>
      <c r="C1617" s="112"/>
      <c r="D1617" s="113"/>
      <c r="E1617" s="114"/>
      <c r="F1617" s="54"/>
      <c r="G1617" s="55"/>
    </row>
    <row r="1618" spans="1:7">
      <c r="A1618" s="110"/>
      <c r="B1618" s="111"/>
      <c r="C1618" s="112"/>
      <c r="D1618" s="113"/>
      <c r="E1618" s="114"/>
      <c r="F1618" s="54"/>
      <c r="G1618" s="55"/>
    </row>
    <row r="1619" spans="1:7">
      <c r="A1619" s="110"/>
      <c r="B1619" s="111"/>
      <c r="C1619" s="112"/>
      <c r="D1619" s="113"/>
      <c r="E1619" s="114"/>
      <c r="F1619" s="54"/>
      <c r="G1619" s="55"/>
    </row>
    <row r="1620" spans="1:7">
      <c r="A1620" s="110"/>
      <c r="B1620" s="111"/>
      <c r="C1620" s="112"/>
      <c r="D1620" s="113"/>
      <c r="E1620" s="114"/>
      <c r="F1620" s="54"/>
      <c r="G1620" s="55"/>
    </row>
    <row r="1621" spans="1:7">
      <c r="A1621" s="110"/>
      <c r="B1621" s="111"/>
      <c r="C1621" s="112"/>
      <c r="D1621" s="113"/>
      <c r="E1621" s="114"/>
      <c r="F1621" s="54"/>
      <c r="G1621" s="55"/>
    </row>
    <row r="1622" spans="1:7">
      <c r="A1622" s="110"/>
      <c r="B1622" s="111"/>
      <c r="C1622" s="112"/>
      <c r="D1622" s="113"/>
      <c r="E1622" s="114"/>
      <c r="F1622" s="54"/>
      <c r="G1622" s="55"/>
    </row>
    <row r="1623" spans="1:7">
      <c r="A1623" s="110"/>
      <c r="B1623" s="111"/>
      <c r="C1623" s="112"/>
      <c r="D1623" s="113"/>
      <c r="E1623" s="114"/>
      <c r="F1623" s="54"/>
      <c r="G1623" s="55"/>
    </row>
    <row r="1624" spans="1:7">
      <c r="A1624" s="110"/>
      <c r="B1624" s="111"/>
      <c r="C1624" s="112"/>
      <c r="D1624" s="113"/>
      <c r="E1624" s="114"/>
      <c r="F1624" s="54"/>
      <c r="G1624" s="55"/>
    </row>
    <row r="1625" spans="1:7">
      <c r="A1625" s="110"/>
      <c r="B1625" s="111"/>
      <c r="C1625" s="112"/>
      <c r="D1625" s="113"/>
      <c r="E1625" s="114"/>
      <c r="F1625" s="54"/>
      <c r="G1625" s="55"/>
    </row>
    <row r="1626" spans="1:7">
      <c r="A1626" s="110"/>
      <c r="B1626" s="111"/>
      <c r="C1626" s="112"/>
      <c r="D1626" s="113"/>
      <c r="E1626" s="114"/>
      <c r="F1626" s="54"/>
      <c r="G1626" s="55"/>
    </row>
    <row r="1627" spans="1:7">
      <c r="A1627" s="110"/>
      <c r="B1627" s="111"/>
      <c r="C1627" s="112"/>
      <c r="D1627" s="113"/>
      <c r="E1627" s="114"/>
      <c r="F1627" s="54"/>
      <c r="G1627" s="55"/>
    </row>
    <row r="1628" spans="1:7">
      <c r="A1628" s="110"/>
      <c r="B1628" s="111"/>
      <c r="C1628" s="112"/>
      <c r="D1628" s="113"/>
      <c r="E1628" s="114"/>
      <c r="F1628" s="54"/>
      <c r="G1628" s="55"/>
    </row>
    <row r="1629" spans="1:7">
      <c r="A1629" s="110"/>
      <c r="B1629" s="111"/>
      <c r="C1629" s="112"/>
      <c r="D1629" s="113"/>
      <c r="E1629" s="114"/>
      <c r="F1629" s="54"/>
      <c r="G1629" s="55"/>
    </row>
    <row r="1630" spans="1:7">
      <c r="A1630" s="110"/>
      <c r="B1630" s="111"/>
      <c r="C1630" s="112"/>
      <c r="D1630" s="113"/>
      <c r="E1630" s="114"/>
      <c r="F1630" s="54"/>
      <c r="G1630" s="55"/>
    </row>
    <row r="1631" spans="1:7">
      <c r="A1631" s="110"/>
      <c r="B1631" s="111"/>
      <c r="C1631" s="112"/>
      <c r="D1631" s="113"/>
      <c r="E1631" s="114"/>
      <c r="F1631" s="54"/>
      <c r="G1631" s="55"/>
    </row>
    <row r="1632" spans="1:7">
      <c r="A1632" s="110"/>
      <c r="B1632" s="111"/>
      <c r="C1632" s="112"/>
      <c r="D1632" s="113"/>
      <c r="E1632" s="114"/>
      <c r="F1632" s="54"/>
      <c r="G1632" s="55"/>
    </row>
    <row r="1633" spans="1:7">
      <c r="A1633" s="110"/>
      <c r="B1633" s="111"/>
      <c r="C1633" s="112"/>
      <c r="D1633" s="113"/>
      <c r="E1633" s="114"/>
      <c r="F1633" s="54"/>
      <c r="G1633" s="55"/>
    </row>
    <row r="1634" spans="1:7">
      <c r="A1634" s="110"/>
      <c r="B1634" s="111"/>
      <c r="C1634" s="112"/>
      <c r="D1634" s="113"/>
      <c r="E1634" s="114"/>
      <c r="F1634" s="54"/>
      <c r="G1634" s="55"/>
    </row>
    <row r="1635" spans="1:7">
      <c r="A1635" s="110"/>
      <c r="B1635" s="111"/>
      <c r="C1635" s="112"/>
      <c r="D1635" s="113"/>
      <c r="E1635" s="114"/>
      <c r="F1635" s="54"/>
      <c r="G1635" s="55"/>
    </row>
    <row r="1636" spans="1:7">
      <c r="A1636" s="110"/>
      <c r="B1636" s="111"/>
      <c r="C1636" s="112"/>
      <c r="D1636" s="113"/>
      <c r="E1636" s="114"/>
      <c r="F1636" s="54"/>
      <c r="G1636" s="55"/>
    </row>
    <row r="1637" spans="1:7">
      <c r="A1637" s="110"/>
      <c r="B1637" s="111"/>
      <c r="C1637" s="112"/>
      <c r="D1637" s="113"/>
      <c r="E1637" s="114"/>
      <c r="F1637" s="54"/>
      <c r="G1637" s="55"/>
    </row>
    <row r="1638" spans="1:7">
      <c r="A1638" s="110"/>
      <c r="B1638" s="111"/>
      <c r="C1638" s="112"/>
      <c r="D1638" s="113"/>
      <c r="E1638" s="114"/>
      <c r="F1638" s="54"/>
      <c r="G1638" s="55"/>
    </row>
    <row r="1639" spans="1:7">
      <c r="A1639" s="110"/>
      <c r="B1639" s="111"/>
      <c r="C1639" s="112"/>
      <c r="D1639" s="113"/>
      <c r="E1639" s="114"/>
      <c r="F1639" s="54"/>
      <c r="G1639" s="55"/>
    </row>
    <row r="1640" spans="1:7">
      <c r="A1640" s="110"/>
      <c r="B1640" s="111"/>
      <c r="C1640" s="112"/>
      <c r="D1640" s="113"/>
      <c r="E1640" s="114"/>
      <c r="F1640" s="54"/>
      <c r="G1640" s="55"/>
    </row>
    <row r="1641" spans="1:7">
      <c r="A1641" s="110"/>
      <c r="B1641" s="111"/>
      <c r="C1641" s="112"/>
      <c r="D1641" s="113"/>
      <c r="E1641" s="114"/>
      <c r="F1641" s="54"/>
      <c r="G1641" s="55"/>
    </row>
    <row r="1642" spans="1:7">
      <c r="A1642" s="110"/>
      <c r="B1642" s="111"/>
      <c r="C1642" s="112"/>
      <c r="D1642" s="113"/>
      <c r="E1642" s="114"/>
      <c r="F1642" s="54"/>
      <c r="G1642" s="55"/>
    </row>
    <row r="1643" spans="1:7">
      <c r="A1643" s="110"/>
      <c r="B1643" s="111"/>
      <c r="C1643" s="112"/>
      <c r="D1643" s="113"/>
      <c r="E1643" s="114"/>
      <c r="F1643" s="54"/>
      <c r="G1643" s="55"/>
    </row>
    <row r="1644" spans="1:7">
      <c r="A1644" s="110"/>
      <c r="B1644" s="111"/>
      <c r="C1644" s="112"/>
      <c r="D1644" s="113"/>
      <c r="E1644" s="114"/>
      <c r="F1644" s="54"/>
      <c r="G1644" s="55"/>
    </row>
    <row r="1645" spans="1:7">
      <c r="A1645" s="110"/>
      <c r="B1645" s="111"/>
      <c r="C1645" s="112"/>
      <c r="D1645" s="113"/>
      <c r="E1645" s="114"/>
      <c r="F1645" s="54"/>
      <c r="G1645" s="55"/>
    </row>
  </sheetData>
  <sheetProtection algorithmName="SHA-512" hashValue="SX+UARAmYnkrDk4048B257yVd1DIi2A+u/hStEncFsn769nQzQ70njmWHVB2HjJyRYCDNdfF7jQhl/t2lwDJkw==" saltValue="JhnBmrjRWwz8naqXhx6ONQ==" spinCount="100000" sheet="1" objects="1" scenarios="1"/>
  <phoneticPr fontId="17" type="noConversion"/>
  <printOptions horizontalCentered="1"/>
  <pageMargins left="0.70866141732283472" right="0.70866141732283472" top="0.74803149606299213" bottom="0.74803149606299213" header="0.31496062992125984" footer="0.31496062992125984"/>
  <pageSetup paperSize="9" scale="63" fitToHeight="0" orientation="portrait" r:id="rId1"/>
  <headerFooter>
    <oddHeader>&amp;LXEL.E.0018&amp;CLatimer's Landing Refurbishment&amp;R&amp;G</oddHeader>
    <oddFooter>Page &amp;P of &amp;N</oddFooter>
  </headerFooter>
  <rowBreaks count="11" manualBreakCount="11">
    <brk id="54" max="6" man="1"/>
    <brk id="107" max="6" man="1"/>
    <brk id="171" max="6" man="1"/>
    <brk id="225" max="6" man="1"/>
    <brk id="278" max="6" man="1"/>
    <brk id="331" max="6" man="1"/>
    <brk id="360" max="6" man="1"/>
    <brk id="426" max="6" man="1"/>
    <brk id="459" max="6" man="1"/>
    <brk id="500" max="6" man="1"/>
    <brk id="54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B8E7F2-378C-424A-98DF-6A87F74AEE2C}"/>
</file>

<file path=customXml/itemProps2.xml><?xml version="1.0" encoding="utf-8"?>
<ds:datastoreItem xmlns:ds="http://schemas.openxmlformats.org/officeDocument/2006/customXml" ds:itemID="{6EB676CA-ADEB-457C-9A0B-D3E0A65B5794}"/>
</file>

<file path=customXml/itemProps3.xml><?xml version="1.0" encoding="utf-8"?>
<ds:datastoreItem xmlns:ds="http://schemas.openxmlformats.org/officeDocument/2006/customXml" ds:itemID="{44F5C06D-12CB-4C07-A4E7-2892EB9AD7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SECTIONS SUMMARY</vt:lpstr>
      <vt:lpstr>PRELIMINARY &amp; GENERAL</vt:lpstr>
      <vt:lpstr>LATIMER'S LANDING</vt:lpstr>
      <vt:lpstr>'LATIMER''S LANDING'!Print_Area</vt:lpstr>
      <vt:lpstr>'SECTIONS SUMMARY'!Print_Area</vt:lpstr>
      <vt:lpstr>'LATIMER''S LANDING'!Print_Titles</vt:lpstr>
      <vt:lpstr>'PRELIMINARY &amp; GENERAL'!Print_Titles</vt:lpstr>
      <vt:lpstr>'SECTIONS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Kagiso Sekgothudi</dc:creator>
  <cp:lastModifiedBy>Lundi Landu   Transnet NPA   Ngqura</cp:lastModifiedBy>
  <cp:lastPrinted>2024-02-15T13:34:38Z</cp:lastPrinted>
  <dcterms:created xsi:type="dcterms:W3CDTF">2017-02-22T06:59:19Z</dcterms:created>
  <dcterms:modified xsi:type="dcterms:W3CDTF">2024-03-05T16:17:32Z</dcterms:modified>
</cp:coreProperties>
</file>